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20" windowHeight="10850" tabRatio="878" activeTab="0"/>
  </bookViews>
  <sheets>
    <sheet name="清单说明" sheetId="1" r:id="rId1"/>
    <sheet name="100章" sheetId="2" r:id="rId2"/>
    <sheet name="200章" sheetId="3" r:id="rId3"/>
    <sheet name="300章" sheetId="4" r:id="rId4"/>
    <sheet name="400章" sheetId="5" r:id="rId5"/>
    <sheet name="600章" sheetId="6" r:id="rId6"/>
    <sheet name="700章" sheetId="7" r:id="rId7"/>
    <sheet name="清单合计" sheetId="8" r:id="rId8"/>
  </sheets>
  <definedNames>
    <definedName name="_xlnm.Print_Area" localSheetId="1">'100章'!$A$1:$F$36</definedName>
    <definedName name="_xlnm.Print_Area" localSheetId="2">'200章'!$A$1:$F$85</definedName>
    <definedName name="_xlnm.Print_Area" localSheetId="3">'300章'!$A$1:$F$28</definedName>
    <definedName name="_xlnm.Print_Area" localSheetId="4">'400章'!$A$1:$F$86</definedName>
    <definedName name="_xlnm.Print_Area" localSheetId="5">'600章'!$A$1:$F$30</definedName>
    <definedName name="_xlnm.Print_Area" localSheetId="6">'700章'!$A$1:$F$20</definedName>
    <definedName name="_xlnm.Print_Area" localSheetId="7">'清单合计'!$A$1:$D$12</definedName>
    <definedName name="_xlnm.Print_Area" localSheetId="0">'清单说明'!$A$1:$A$28</definedName>
    <definedName name="_xlnm.Print_Titles" localSheetId="1">'100章'!$1:$4</definedName>
    <definedName name="_xlnm.Print_Titles" localSheetId="2">'200章'!$1:$4</definedName>
    <definedName name="_xlnm.Print_Titles" localSheetId="3">'300章'!$1:$4</definedName>
    <definedName name="_xlnm.Print_Titles" localSheetId="4">'400章'!$1:$4</definedName>
    <definedName name="_xlnm.Print_Titles" localSheetId="5">'600章'!$1:$4</definedName>
    <definedName name="_xlnm.Print_Titles" localSheetId="6">'700章'!$1:$4</definedName>
  </definedNames>
  <calcPr fullCalcOnLoad="1" fullPrecision="0"/>
</workbook>
</file>

<file path=xl/sharedStrings.xml><?xml version="1.0" encoding="utf-8"?>
<sst xmlns="http://schemas.openxmlformats.org/spreadsheetml/2006/main" count="860" uniqueCount="474">
  <si>
    <t>投标报价汇总表</t>
  </si>
  <si>
    <t>m2</t>
  </si>
  <si>
    <r>
      <rPr>
        <b/>
        <sz val="9"/>
        <color indexed="8"/>
        <rFont val="宋体"/>
        <family val="0"/>
      </rPr>
      <t>单价</t>
    </r>
  </si>
  <si>
    <r>
      <rPr>
        <b/>
        <sz val="9"/>
        <color indexed="8"/>
        <rFont val="宋体"/>
        <family val="0"/>
      </rPr>
      <t>合价</t>
    </r>
  </si>
  <si>
    <r>
      <rPr>
        <b/>
        <sz val="16"/>
        <color indexed="8"/>
        <rFont val="宋体"/>
        <family val="0"/>
      </rPr>
      <t>工程量清单表</t>
    </r>
  </si>
  <si>
    <r>
      <rPr>
        <b/>
        <sz val="9"/>
        <rFont val="宋体"/>
        <family val="0"/>
      </rPr>
      <t>单价</t>
    </r>
  </si>
  <si>
    <r>
      <rPr>
        <b/>
        <sz val="9"/>
        <rFont val="宋体"/>
        <family val="0"/>
      </rPr>
      <t>合价</t>
    </r>
  </si>
  <si>
    <r>
      <rPr>
        <b/>
        <sz val="9"/>
        <color indexed="8"/>
        <rFont val="宋体"/>
        <family val="0"/>
      </rPr>
      <t>科目名称</t>
    </r>
  </si>
  <si>
    <r>
      <rPr>
        <b/>
        <sz val="9"/>
        <color indexed="8"/>
        <rFont val="宋体"/>
        <family val="0"/>
      </rPr>
      <t>序号</t>
    </r>
  </si>
  <si>
    <r>
      <rPr>
        <b/>
        <sz val="9"/>
        <color indexed="8"/>
        <rFont val="宋体"/>
        <family val="0"/>
      </rPr>
      <t>章次</t>
    </r>
  </si>
  <si>
    <r>
      <rPr>
        <b/>
        <sz val="9"/>
        <color indexed="8"/>
        <rFont val="宋体"/>
        <family val="0"/>
      </rPr>
      <t>金额</t>
    </r>
    <r>
      <rPr>
        <b/>
        <sz val="9"/>
        <color indexed="8"/>
        <rFont val="Arial"/>
        <family val="2"/>
      </rPr>
      <t>(</t>
    </r>
    <r>
      <rPr>
        <b/>
        <sz val="9"/>
        <color indexed="8"/>
        <rFont val="宋体"/>
        <family val="0"/>
      </rPr>
      <t>元</t>
    </r>
    <r>
      <rPr>
        <b/>
        <sz val="9"/>
        <color indexed="8"/>
        <rFont val="Arial"/>
        <family val="2"/>
      </rPr>
      <t>)</t>
    </r>
  </si>
  <si>
    <r>
      <rPr>
        <sz val="10"/>
        <rFont val="宋体"/>
        <family val="0"/>
      </rPr>
      <t>总则</t>
    </r>
  </si>
  <si>
    <r>
      <t>100</t>
    </r>
    <r>
      <rPr>
        <sz val="10"/>
        <rFont val="宋体"/>
        <family val="0"/>
      </rPr>
      <t>章</t>
    </r>
  </si>
  <si>
    <r>
      <t>200</t>
    </r>
    <r>
      <rPr>
        <sz val="10"/>
        <rFont val="宋体"/>
        <family val="0"/>
      </rPr>
      <t>章</t>
    </r>
  </si>
  <si>
    <r>
      <t>400</t>
    </r>
    <r>
      <rPr>
        <sz val="10"/>
        <rFont val="宋体"/>
        <family val="0"/>
      </rPr>
      <t>章</t>
    </r>
  </si>
  <si>
    <t>101-1</t>
  </si>
  <si>
    <t/>
  </si>
  <si>
    <t>-a</t>
  </si>
  <si>
    <t>-b</t>
  </si>
  <si>
    <t>102-1</t>
  </si>
  <si>
    <t>102-2</t>
  </si>
  <si>
    <t>102-3</t>
  </si>
  <si>
    <t>102-4</t>
  </si>
  <si>
    <t>103-1</t>
  </si>
  <si>
    <t>103-2</t>
  </si>
  <si>
    <t>103-3</t>
  </si>
  <si>
    <t>104-1</t>
  </si>
  <si>
    <t>105-1</t>
  </si>
  <si>
    <t>105-4</t>
  </si>
  <si>
    <t>105-5</t>
  </si>
  <si>
    <t>105-6</t>
  </si>
  <si>
    <t>105-7</t>
  </si>
  <si>
    <t>202-3</t>
  </si>
  <si>
    <t>m3</t>
  </si>
  <si>
    <t>203-1</t>
  </si>
  <si>
    <t>203-2</t>
  </si>
  <si>
    <t>204-1</t>
  </si>
  <si>
    <t>-d</t>
  </si>
  <si>
    <t>-h</t>
  </si>
  <si>
    <t>-e</t>
  </si>
  <si>
    <t>-f</t>
  </si>
  <si>
    <t>m</t>
  </si>
  <si>
    <t>-c</t>
  </si>
  <si>
    <t>207-1</t>
  </si>
  <si>
    <t>207-2</t>
  </si>
  <si>
    <t>207-4</t>
  </si>
  <si>
    <t>208-4</t>
  </si>
  <si>
    <t>-d-1</t>
  </si>
  <si>
    <t>-a-2</t>
  </si>
  <si>
    <t>302-2</t>
  </si>
  <si>
    <t>308-1</t>
  </si>
  <si>
    <t>308-2</t>
  </si>
  <si>
    <t>310-2</t>
  </si>
  <si>
    <t>312-1</t>
  </si>
  <si>
    <t>313-1</t>
  </si>
  <si>
    <t>314-7</t>
  </si>
  <si>
    <r>
      <rPr>
        <b/>
        <sz val="12"/>
        <color indexed="8"/>
        <rFont val="宋体"/>
        <family val="0"/>
      </rPr>
      <t>第</t>
    </r>
    <r>
      <rPr>
        <b/>
        <sz val="12"/>
        <color indexed="8"/>
        <rFont val="Arial"/>
        <family val="2"/>
      </rPr>
      <t>400</t>
    </r>
    <r>
      <rPr>
        <b/>
        <sz val="12"/>
        <color indexed="8"/>
        <rFont val="宋体"/>
        <family val="0"/>
      </rPr>
      <t>章</t>
    </r>
    <r>
      <rPr>
        <b/>
        <sz val="12"/>
        <color indexed="8"/>
        <rFont val="Arial"/>
        <family val="2"/>
      </rPr>
      <t xml:space="preserve">  </t>
    </r>
    <r>
      <rPr>
        <b/>
        <sz val="12"/>
        <color indexed="8"/>
        <rFont val="宋体"/>
        <family val="0"/>
      </rPr>
      <t>桥梁、涵洞</t>
    </r>
  </si>
  <si>
    <t>kg</t>
  </si>
  <si>
    <t>-a-3</t>
  </si>
  <si>
    <t>703-1</t>
  </si>
  <si>
    <r>
      <t>700</t>
    </r>
    <r>
      <rPr>
        <sz val="10"/>
        <rFont val="宋体"/>
        <family val="0"/>
      </rPr>
      <t>章</t>
    </r>
  </si>
  <si>
    <t>路基</t>
  </si>
  <si>
    <t>路面</t>
  </si>
  <si>
    <t>桥梁、涵洞</t>
  </si>
  <si>
    <t>103-4</t>
  </si>
  <si>
    <r>
      <rPr>
        <b/>
        <sz val="12"/>
        <color indexed="8"/>
        <rFont val="宋体"/>
        <family val="0"/>
      </rPr>
      <t>第</t>
    </r>
    <r>
      <rPr>
        <b/>
        <sz val="12"/>
        <color indexed="8"/>
        <rFont val="Arial"/>
        <family val="2"/>
      </rPr>
      <t>700</t>
    </r>
    <r>
      <rPr>
        <b/>
        <sz val="12"/>
        <color indexed="8"/>
        <rFont val="宋体"/>
        <family val="0"/>
      </rPr>
      <t>章</t>
    </r>
    <r>
      <rPr>
        <b/>
        <sz val="12"/>
        <color indexed="8"/>
        <rFont val="Arial"/>
        <family val="2"/>
      </rPr>
      <t xml:space="preserve">  </t>
    </r>
    <r>
      <rPr>
        <b/>
        <sz val="12"/>
        <color indexed="8"/>
        <rFont val="宋体"/>
        <family val="0"/>
      </rPr>
      <t>绿化及环境保护设施</t>
    </r>
  </si>
  <si>
    <t>105-3</t>
  </si>
  <si>
    <r>
      <rPr>
        <sz val="9"/>
        <color indexed="63"/>
        <rFont val="宋体"/>
        <family val="0"/>
      </rPr>
      <t>清单第</t>
    </r>
    <r>
      <rPr>
        <sz val="9"/>
        <color indexed="63"/>
        <rFont val="Arial"/>
        <family val="2"/>
      </rPr>
      <t>700</t>
    </r>
    <r>
      <rPr>
        <sz val="9"/>
        <color indexed="63"/>
        <rFont val="宋体"/>
        <family val="0"/>
      </rPr>
      <t>章合计</t>
    </r>
    <r>
      <rPr>
        <sz val="9"/>
        <color indexed="63"/>
        <rFont val="Arial"/>
        <family val="2"/>
      </rPr>
      <t xml:space="preserve">  </t>
    </r>
    <r>
      <rPr>
        <sz val="9"/>
        <color indexed="63"/>
        <rFont val="宋体"/>
        <family val="0"/>
      </rPr>
      <t>人民币</t>
    </r>
  </si>
  <si>
    <r>
      <t>300</t>
    </r>
    <r>
      <rPr>
        <sz val="10"/>
        <rFont val="宋体"/>
        <family val="0"/>
      </rPr>
      <t>章</t>
    </r>
  </si>
  <si>
    <t>202-2</t>
  </si>
  <si>
    <t>-d-3</t>
  </si>
  <si>
    <t>205-10</t>
  </si>
  <si>
    <t>-d-2</t>
  </si>
  <si>
    <r>
      <rPr>
        <b/>
        <sz val="12"/>
        <color indexed="8"/>
        <rFont val="宋体"/>
        <family val="0"/>
      </rPr>
      <t>第</t>
    </r>
    <r>
      <rPr>
        <b/>
        <sz val="12"/>
        <color indexed="8"/>
        <rFont val="Arial"/>
        <family val="2"/>
      </rPr>
      <t>600</t>
    </r>
    <r>
      <rPr>
        <b/>
        <sz val="12"/>
        <color indexed="8"/>
        <rFont val="宋体"/>
        <family val="0"/>
      </rPr>
      <t>章</t>
    </r>
    <r>
      <rPr>
        <b/>
        <sz val="12"/>
        <color indexed="8"/>
        <rFont val="Arial"/>
        <family val="2"/>
      </rPr>
      <t xml:space="preserve">  </t>
    </r>
    <r>
      <rPr>
        <b/>
        <sz val="12"/>
        <color indexed="8"/>
        <rFont val="宋体"/>
        <family val="0"/>
      </rPr>
      <t>安全设施及预埋管线</t>
    </r>
  </si>
  <si>
    <r>
      <rPr>
        <sz val="9"/>
        <color indexed="63"/>
        <rFont val="宋体"/>
        <family val="0"/>
      </rPr>
      <t>清单第</t>
    </r>
    <r>
      <rPr>
        <sz val="9"/>
        <color indexed="63"/>
        <rFont val="Arial"/>
        <family val="2"/>
      </rPr>
      <t>600</t>
    </r>
    <r>
      <rPr>
        <sz val="9"/>
        <color indexed="63"/>
        <rFont val="宋体"/>
        <family val="0"/>
      </rPr>
      <t>章合计</t>
    </r>
    <r>
      <rPr>
        <sz val="9"/>
        <color indexed="63"/>
        <rFont val="Arial"/>
        <family val="2"/>
      </rPr>
      <t xml:space="preserve">  </t>
    </r>
    <r>
      <rPr>
        <sz val="9"/>
        <color indexed="63"/>
        <rFont val="宋体"/>
        <family val="0"/>
      </rPr>
      <t>人民币</t>
    </r>
  </si>
  <si>
    <t>602-3</t>
  </si>
  <si>
    <t>604-1</t>
  </si>
  <si>
    <t>604-5</t>
  </si>
  <si>
    <t>604-8</t>
  </si>
  <si>
    <t>604-9</t>
  </si>
  <si>
    <t>604-10</t>
  </si>
  <si>
    <t>605-1</t>
  </si>
  <si>
    <r>
      <t>600</t>
    </r>
    <r>
      <rPr>
        <sz val="10"/>
        <rFont val="宋体"/>
        <family val="0"/>
      </rPr>
      <t>章</t>
    </r>
  </si>
  <si>
    <t>安全设施及预埋管线</t>
  </si>
  <si>
    <t>绿化及环境保护设施</t>
  </si>
  <si>
    <t>-i</t>
  </si>
  <si>
    <t>-j</t>
  </si>
  <si>
    <t>-a-1</t>
  </si>
  <si>
    <t>-a-4</t>
  </si>
  <si>
    <t>-b-1</t>
  </si>
  <si>
    <t>-b-2</t>
  </si>
  <si>
    <t>-b-3</t>
  </si>
  <si>
    <t>-b-4</t>
  </si>
  <si>
    <t>-b-5</t>
  </si>
  <si>
    <t>207-13</t>
  </si>
  <si>
    <t>-d-4</t>
  </si>
  <si>
    <t>403-1</t>
  </si>
  <si>
    <t>403-2</t>
  </si>
  <si>
    <t>403-3</t>
  </si>
  <si>
    <t>403-4</t>
  </si>
  <si>
    <t>404-1</t>
  </si>
  <si>
    <t>405-1</t>
  </si>
  <si>
    <t>410-1</t>
  </si>
  <si>
    <t>410-2</t>
  </si>
  <si>
    <t>410-6</t>
  </si>
  <si>
    <t>411-5</t>
  </si>
  <si>
    <t>411-8</t>
  </si>
  <si>
    <t>415-2</t>
  </si>
  <si>
    <t>415-3</t>
  </si>
  <si>
    <t>415-4</t>
  </si>
  <si>
    <t>416-1</t>
  </si>
  <si>
    <t>417-3</t>
  </si>
  <si>
    <t>420</t>
  </si>
  <si>
    <t>420-1</t>
  </si>
  <si>
    <t>Gr-A-2E</t>
  </si>
  <si>
    <t>Gr-A-4E</t>
  </si>
  <si>
    <t>604-7</t>
  </si>
  <si>
    <t>km</t>
  </si>
  <si>
    <t>-b-6</t>
  </si>
  <si>
    <t>-b-7</t>
  </si>
  <si>
    <t>-b-8</t>
  </si>
  <si>
    <t>313-5</t>
  </si>
  <si>
    <t>415-1</t>
  </si>
  <si>
    <t>dm3</t>
  </si>
  <si>
    <t>420-2</t>
  </si>
  <si>
    <t>Kg</t>
  </si>
  <si>
    <r>
      <rPr>
        <b/>
        <sz val="9"/>
        <rFont val="宋体"/>
        <family val="0"/>
      </rPr>
      <t>子目号</t>
    </r>
  </si>
  <si>
    <r>
      <rPr>
        <b/>
        <sz val="9"/>
        <rFont val="宋体"/>
        <family val="0"/>
      </rPr>
      <t>子目名称</t>
    </r>
  </si>
  <si>
    <r>
      <rPr>
        <sz val="9"/>
        <color indexed="63"/>
        <rFont val="宋体"/>
        <family val="0"/>
      </rPr>
      <t>清单第</t>
    </r>
    <r>
      <rPr>
        <sz val="9"/>
        <color indexed="63"/>
        <rFont val="Arial"/>
        <family val="2"/>
      </rPr>
      <t>300</t>
    </r>
    <r>
      <rPr>
        <sz val="9"/>
        <color indexed="63"/>
        <rFont val="宋体"/>
        <family val="0"/>
      </rPr>
      <t>章合计</t>
    </r>
    <r>
      <rPr>
        <sz val="9"/>
        <color indexed="63"/>
        <rFont val="Arial"/>
        <family val="2"/>
      </rPr>
      <t xml:space="preserve">  </t>
    </r>
    <r>
      <rPr>
        <sz val="9"/>
        <color indexed="63"/>
        <rFont val="宋体"/>
        <family val="0"/>
      </rPr>
      <t>人民币</t>
    </r>
  </si>
  <si>
    <r>
      <rPr>
        <b/>
        <sz val="9"/>
        <color indexed="8"/>
        <rFont val="宋体"/>
        <family val="0"/>
      </rPr>
      <t>子目名称</t>
    </r>
  </si>
  <si>
    <r>
      <rPr>
        <b/>
        <sz val="12"/>
        <color indexed="8"/>
        <rFont val="宋体"/>
        <family val="0"/>
      </rPr>
      <t>第</t>
    </r>
    <r>
      <rPr>
        <b/>
        <sz val="12"/>
        <color indexed="8"/>
        <rFont val="Arial"/>
        <family val="2"/>
      </rPr>
      <t>100</t>
    </r>
    <r>
      <rPr>
        <b/>
        <sz val="12"/>
        <color indexed="8"/>
        <rFont val="宋体"/>
        <family val="0"/>
      </rPr>
      <t>章</t>
    </r>
    <r>
      <rPr>
        <b/>
        <sz val="12"/>
        <color indexed="8"/>
        <rFont val="Arial"/>
        <family val="2"/>
      </rPr>
      <t xml:space="preserve">    </t>
    </r>
    <r>
      <rPr>
        <b/>
        <sz val="12"/>
        <color indexed="8"/>
        <rFont val="宋体"/>
        <family val="0"/>
      </rPr>
      <t>总则</t>
    </r>
  </si>
  <si>
    <r>
      <rPr>
        <b/>
        <sz val="9"/>
        <rFont val="宋体"/>
        <family val="0"/>
      </rPr>
      <t>子目名称</t>
    </r>
  </si>
  <si>
    <r>
      <rPr>
        <b/>
        <sz val="9"/>
        <rFont val="宋体"/>
        <family val="0"/>
      </rPr>
      <t>数量</t>
    </r>
  </si>
  <si>
    <r>
      <rPr>
        <b/>
        <sz val="9"/>
        <rFont val="宋体"/>
        <family val="0"/>
      </rPr>
      <t>单价</t>
    </r>
  </si>
  <si>
    <r>
      <rPr>
        <b/>
        <sz val="9"/>
        <rFont val="宋体"/>
        <family val="0"/>
      </rPr>
      <t>单位</t>
    </r>
  </si>
  <si>
    <r>
      <rPr>
        <b/>
        <sz val="9"/>
        <rFont val="宋体"/>
        <family val="0"/>
      </rPr>
      <t>数量</t>
    </r>
  </si>
  <si>
    <r>
      <rPr>
        <b/>
        <sz val="9"/>
        <rFont val="宋体"/>
        <family val="0"/>
      </rPr>
      <t>子目号</t>
    </r>
  </si>
  <si>
    <r>
      <rPr>
        <b/>
        <sz val="9"/>
        <color indexed="8"/>
        <rFont val="宋体"/>
        <family val="0"/>
      </rPr>
      <t>子目号</t>
    </r>
  </si>
  <si>
    <r>
      <rPr>
        <b/>
        <sz val="9"/>
        <color indexed="8"/>
        <rFont val="宋体"/>
        <family val="0"/>
      </rPr>
      <t>单位</t>
    </r>
  </si>
  <si>
    <r>
      <rPr>
        <b/>
        <sz val="9"/>
        <color indexed="8"/>
        <rFont val="宋体"/>
        <family val="0"/>
      </rPr>
      <t>数量</t>
    </r>
  </si>
  <si>
    <r>
      <rPr>
        <b/>
        <sz val="9"/>
        <rFont val="宋体"/>
        <family val="0"/>
      </rPr>
      <t>单位</t>
    </r>
  </si>
  <si>
    <r>
      <rPr>
        <b/>
        <sz val="9"/>
        <rFont val="宋体"/>
        <family val="0"/>
      </rPr>
      <t>单价</t>
    </r>
  </si>
  <si>
    <r>
      <rPr>
        <b/>
        <sz val="16"/>
        <color indexed="8"/>
        <rFont val="宋体"/>
        <family val="0"/>
      </rPr>
      <t>工程量清单表</t>
    </r>
  </si>
  <si>
    <r>
      <rPr>
        <b/>
        <sz val="9"/>
        <rFont val="宋体"/>
        <family val="0"/>
      </rPr>
      <t>单位</t>
    </r>
  </si>
  <si>
    <r>
      <rPr>
        <b/>
        <sz val="9"/>
        <rFont val="宋体"/>
        <family val="0"/>
      </rPr>
      <t>数量</t>
    </r>
  </si>
  <si>
    <r>
      <rPr>
        <b/>
        <sz val="9"/>
        <rFont val="宋体"/>
        <family val="0"/>
      </rPr>
      <t>子目号</t>
    </r>
  </si>
  <si>
    <r>
      <rPr>
        <b/>
        <sz val="9"/>
        <rFont val="宋体"/>
        <family val="0"/>
      </rPr>
      <t>单价</t>
    </r>
  </si>
  <si>
    <r>
      <rPr>
        <sz val="9"/>
        <color indexed="63"/>
        <rFont val="宋体"/>
        <family val="0"/>
      </rPr>
      <t>清单第</t>
    </r>
    <r>
      <rPr>
        <sz val="9"/>
        <color indexed="63"/>
        <rFont val="Arial"/>
        <family val="2"/>
      </rPr>
      <t>400</t>
    </r>
    <r>
      <rPr>
        <sz val="9"/>
        <color indexed="63"/>
        <rFont val="宋体"/>
        <family val="0"/>
      </rPr>
      <t>章合计</t>
    </r>
    <r>
      <rPr>
        <sz val="9"/>
        <color indexed="63"/>
        <rFont val="Arial"/>
        <family val="2"/>
      </rPr>
      <t xml:space="preserve">  </t>
    </r>
    <r>
      <rPr>
        <sz val="9"/>
        <color indexed="63"/>
        <rFont val="宋体"/>
        <family val="0"/>
      </rPr>
      <t>人民币</t>
    </r>
  </si>
  <si>
    <r>
      <rPr>
        <b/>
        <sz val="12"/>
        <color indexed="8"/>
        <rFont val="宋体"/>
        <family val="0"/>
      </rPr>
      <t>第</t>
    </r>
    <r>
      <rPr>
        <b/>
        <sz val="12"/>
        <color indexed="8"/>
        <rFont val="Arial"/>
        <family val="2"/>
      </rPr>
      <t>300</t>
    </r>
    <r>
      <rPr>
        <b/>
        <sz val="12"/>
        <color indexed="8"/>
        <rFont val="宋体"/>
        <family val="0"/>
      </rPr>
      <t>章</t>
    </r>
    <r>
      <rPr>
        <b/>
        <sz val="12"/>
        <color indexed="8"/>
        <rFont val="Arial"/>
        <family val="2"/>
      </rPr>
      <t xml:space="preserve">  </t>
    </r>
    <r>
      <rPr>
        <b/>
        <sz val="12"/>
        <color indexed="8"/>
        <rFont val="宋体"/>
        <family val="0"/>
      </rPr>
      <t>路面</t>
    </r>
  </si>
  <si>
    <r>
      <rPr>
        <b/>
        <sz val="9"/>
        <rFont val="宋体"/>
        <family val="0"/>
      </rPr>
      <t>子目名称</t>
    </r>
  </si>
  <si>
    <r>
      <rPr>
        <b/>
        <sz val="9"/>
        <rFont val="宋体"/>
        <family val="0"/>
      </rPr>
      <t>数量</t>
    </r>
  </si>
  <si>
    <r>
      <rPr>
        <b/>
        <sz val="16"/>
        <color indexed="8"/>
        <rFont val="宋体"/>
        <family val="0"/>
      </rPr>
      <t>工程量清单表</t>
    </r>
  </si>
  <si>
    <r>
      <rPr>
        <b/>
        <sz val="12"/>
        <color indexed="8"/>
        <rFont val="宋体"/>
        <family val="0"/>
      </rPr>
      <t>第</t>
    </r>
    <r>
      <rPr>
        <b/>
        <sz val="12"/>
        <color indexed="8"/>
        <rFont val="Arial"/>
        <family val="2"/>
      </rPr>
      <t>200</t>
    </r>
    <r>
      <rPr>
        <b/>
        <sz val="12"/>
        <color indexed="8"/>
        <rFont val="宋体"/>
        <family val="0"/>
      </rPr>
      <t>章</t>
    </r>
    <r>
      <rPr>
        <b/>
        <sz val="12"/>
        <color indexed="8"/>
        <rFont val="Arial"/>
        <family val="2"/>
      </rPr>
      <t xml:space="preserve">   </t>
    </r>
    <r>
      <rPr>
        <b/>
        <sz val="12"/>
        <color indexed="8"/>
        <rFont val="宋体"/>
        <family val="0"/>
      </rPr>
      <t>路基</t>
    </r>
  </si>
  <si>
    <r>
      <rPr>
        <b/>
        <sz val="9"/>
        <rFont val="宋体"/>
        <family val="0"/>
      </rPr>
      <t>合价</t>
    </r>
  </si>
  <si>
    <r>
      <rPr>
        <sz val="9"/>
        <color indexed="8"/>
        <rFont val="宋体"/>
        <family val="0"/>
      </rPr>
      <t>清单第</t>
    </r>
    <r>
      <rPr>
        <sz val="9"/>
        <color indexed="8"/>
        <rFont val="Arial"/>
        <family val="2"/>
      </rPr>
      <t>100</t>
    </r>
    <r>
      <rPr>
        <sz val="9"/>
        <color indexed="8"/>
        <rFont val="宋体"/>
        <family val="0"/>
      </rPr>
      <t>章合计</t>
    </r>
    <r>
      <rPr>
        <sz val="9"/>
        <color indexed="8"/>
        <rFont val="Arial"/>
        <family val="2"/>
      </rPr>
      <t xml:space="preserve">  </t>
    </r>
    <r>
      <rPr>
        <sz val="9"/>
        <color indexed="8"/>
        <rFont val="宋体"/>
        <family val="0"/>
      </rPr>
      <t>人民币</t>
    </r>
  </si>
  <si>
    <r>
      <rPr>
        <sz val="9"/>
        <color indexed="63"/>
        <rFont val="宋体"/>
        <family val="0"/>
      </rPr>
      <t>清单第</t>
    </r>
    <r>
      <rPr>
        <sz val="9"/>
        <color indexed="63"/>
        <rFont val="Arial"/>
        <family val="2"/>
      </rPr>
      <t>200</t>
    </r>
    <r>
      <rPr>
        <sz val="9"/>
        <color indexed="63"/>
        <rFont val="宋体"/>
        <family val="0"/>
      </rPr>
      <t>章合计</t>
    </r>
    <r>
      <rPr>
        <sz val="9"/>
        <color indexed="63"/>
        <rFont val="Arial"/>
        <family val="2"/>
      </rPr>
      <t xml:space="preserve">  </t>
    </r>
    <r>
      <rPr>
        <sz val="9"/>
        <color indexed="63"/>
        <rFont val="宋体"/>
        <family val="0"/>
      </rPr>
      <t>人民币</t>
    </r>
  </si>
  <si>
    <t>保险费</t>
  </si>
  <si>
    <t>按合同条款规定，提供建筑工程一切险</t>
  </si>
  <si>
    <t>总额</t>
  </si>
  <si>
    <t>按合同条款规定，提供第三者责任险</t>
  </si>
  <si>
    <t>竣工文件</t>
  </si>
  <si>
    <t>施工环保费</t>
  </si>
  <si>
    <t>取弃土场推土整平</t>
  </si>
  <si>
    <t>取弃土场清表土</t>
  </si>
  <si>
    <t>取弃土场撒播草种</t>
  </si>
  <si>
    <t>取弃土场种植土</t>
  </si>
  <si>
    <t>取弃土场透水土工布</t>
  </si>
  <si>
    <t>安全生产费</t>
  </si>
  <si>
    <t>临时道路修建、养护与拆除(包括原道路的养护费)</t>
  </si>
  <si>
    <t>临时便道(含便道恢复)</t>
  </si>
  <si>
    <t>临时占地</t>
  </si>
  <si>
    <t>1</t>
  </si>
  <si>
    <t>草地</t>
  </si>
  <si>
    <t>亩</t>
  </si>
  <si>
    <t>临时供电设施架设、维护与拆除</t>
  </si>
  <si>
    <t>电力线路</t>
  </si>
  <si>
    <t>公里</t>
  </si>
  <si>
    <t>电信设施的提供、维修与拆除</t>
  </si>
  <si>
    <t>103-5</t>
  </si>
  <si>
    <t>临时供水与排污设施</t>
  </si>
  <si>
    <t>承包人驻地建设（拌合站、预制场及驻地）</t>
  </si>
  <si>
    <t>场站建设</t>
  </si>
  <si>
    <t>施工驻地</t>
  </si>
  <si>
    <t>105-2</t>
  </si>
  <si>
    <t>工地试验室</t>
  </si>
  <si>
    <t>拌和站</t>
  </si>
  <si>
    <t>路面基层混合料拌合站安拆</t>
  </si>
  <si>
    <t>座</t>
  </si>
  <si>
    <t>水泥混凝土拌合站安拆</t>
  </si>
  <si>
    <t>钢筋加工场</t>
  </si>
  <si>
    <t>预制场</t>
  </si>
  <si>
    <t>仓储存放地</t>
  </si>
  <si>
    <t>各场（厂）区、作业区连接道路及施工主便道</t>
  </si>
  <si>
    <r>
      <rPr>
        <sz val="10"/>
        <rFont val="宋体"/>
        <family val="0"/>
      </rPr>
      <t>第</t>
    </r>
    <r>
      <rPr>
        <sz val="10"/>
        <color indexed="8"/>
        <rFont val="Arial"/>
        <family val="2"/>
      </rPr>
      <t>100</t>
    </r>
    <r>
      <rPr>
        <sz val="10"/>
        <color indexed="8"/>
        <rFont val="宋体"/>
        <family val="0"/>
      </rPr>
      <t>章至</t>
    </r>
    <r>
      <rPr>
        <sz val="10"/>
        <color indexed="8"/>
        <rFont val="Arial"/>
        <family val="2"/>
      </rPr>
      <t>700</t>
    </r>
    <r>
      <rPr>
        <sz val="10"/>
        <color indexed="8"/>
        <rFont val="宋体"/>
        <family val="0"/>
      </rPr>
      <t>章清单合计</t>
    </r>
  </si>
  <si>
    <r>
      <rPr>
        <sz val="10"/>
        <rFont val="宋体"/>
        <family val="0"/>
      </rPr>
      <t>暂列金额
（</t>
    </r>
    <r>
      <rPr>
        <sz val="10"/>
        <rFont val="Arial"/>
        <family val="2"/>
      </rPr>
      <t>8</t>
    </r>
    <r>
      <rPr>
        <sz val="10"/>
        <rFont val="宋体"/>
        <family val="0"/>
      </rPr>
      <t>）</t>
    </r>
    <r>
      <rPr>
        <sz val="10"/>
        <rFont val="Arial"/>
        <family val="2"/>
      </rPr>
      <t>=</t>
    </r>
    <r>
      <rPr>
        <sz val="10"/>
        <rFont val="宋体"/>
        <family val="0"/>
      </rPr>
      <t>（</t>
    </r>
    <r>
      <rPr>
        <sz val="10"/>
        <rFont val="Arial"/>
        <family val="2"/>
      </rPr>
      <t>7</t>
    </r>
    <r>
      <rPr>
        <sz val="10"/>
        <rFont val="宋体"/>
        <family val="0"/>
      </rPr>
      <t>）</t>
    </r>
    <r>
      <rPr>
        <sz val="10"/>
        <rFont val="Arial"/>
        <family val="2"/>
      </rPr>
      <t>×3%</t>
    </r>
  </si>
  <si>
    <r>
      <rPr>
        <sz val="10"/>
        <rFont val="宋体"/>
        <family val="0"/>
      </rPr>
      <t>投标报价（即7</t>
    </r>
    <r>
      <rPr>
        <sz val="10"/>
        <rFont val="Arial"/>
        <family val="2"/>
      </rPr>
      <t>+8=9</t>
    </r>
    <r>
      <rPr>
        <sz val="10"/>
        <rFont val="宋体"/>
        <family val="0"/>
      </rPr>
      <t>）</t>
    </r>
  </si>
  <si>
    <t>信息化系统</t>
  </si>
  <si>
    <t>202-1</t>
  </si>
  <si>
    <t>清理与掘除</t>
  </si>
  <si>
    <t>清表土</t>
  </si>
  <si>
    <t>挖除草皮（人工挖出、养生）</t>
  </si>
  <si>
    <t>清表回填土方</t>
  </si>
  <si>
    <t>填前压实（借土回填）</t>
  </si>
  <si>
    <t>填前压实（压实面积）</t>
  </si>
  <si>
    <t>挖除旧路面</t>
  </si>
  <si>
    <t>水泥混凝土路面</t>
  </si>
  <si>
    <t>沥青混凝土路面</t>
  </si>
  <si>
    <t>厚90mm沥青混凝土面层</t>
  </si>
  <si>
    <t>厚200mm水稳砂砾基层</t>
  </si>
  <si>
    <t>厚140mm级配砂砾垫层</t>
  </si>
  <si>
    <t>厚300mm级配砂砾垫层</t>
  </si>
  <si>
    <t>厚140mm土基</t>
  </si>
  <si>
    <t>路面镶边带</t>
  </si>
  <si>
    <t>路缘石</t>
  </si>
  <si>
    <t>土路肩</t>
  </si>
  <si>
    <t>人行道</t>
  </si>
  <si>
    <t>厚60mm C30混凝土预制防滑彩砖</t>
  </si>
  <si>
    <t>厚20mmM10水泥砂浆</t>
  </si>
  <si>
    <t>厚100mm水泥稳定砂砾基层</t>
  </si>
  <si>
    <t>厚150mm级配砂砾垫层</t>
  </si>
  <si>
    <t>拆除结构物</t>
  </si>
  <si>
    <t>混凝土结构</t>
  </si>
  <si>
    <t>砖、石及其他砌体结构</t>
  </si>
  <si>
    <t>路基挖方</t>
  </si>
  <si>
    <t>挖土方(含弃方运输）</t>
  </si>
  <si>
    <t>挖石方(含弃方运输）</t>
  </si>
  <si>
    <t>改渠挖方</t>
  </si>
  <si>
    <t>挖土方</t>
  </si>
  <si>
    <t>挖石方</t>
  </si>
  <si>
    <t>路基填筑（包括填前压实）</t>
  </si>
  <si>
    <t>利用土方</t>
  </si>
  <si>
    <t>本桩利用</t>
  </si>
  <si>
    <t>远运利用</t>
  </si>
  <si>
    <t>借土填方</t>
  </si>
  <si>
    <t>结构物台背回填</t>
  </si>
  <si>
    <t>-g-1</t>
  </si>
  <si>
    <t>砂砾</t>
  </si>
  <si>
    <t>-g-2</t>
  </si>
  <si>
    <t>挖台阶</t>
  </si>
  <si>
    <t>锥坡及台前溜坡填土</t>
  </si>
  <si>
    <t>低填浅挖工程数量表</t>
  </si>
  <si>
    <t>-j-1</t>
  </si>
  <si>
    <t>清表土方</t>
  </si>
  <si>
    <t>-j-2</t>
  </si>
  <si>
    <t>借土回填</t>
  </si>
  <si>
    <t>-j-3</t>
  </si>
  <si>
    <t>-j-4</t>
  </si>
  <si>
    <t>-j-5</t>
  </si>
  <si>
    <t>超挖土方</t>
  </si>
  <si>
    <t>-j-6</t>
  </si>
  <si>
    <t>回填粗粒土</t>
  </si>
  <si>
    <t>-j-7</t>
  </si>
  <si>
    <t>换填粗粒土</t>
  </si>
  <si>
    <t>-k</t>
  </si>
  <si>
    <t>陡坡路堤及填挖交界处理</t>
  </si>
  <si>
    <t>-k-1</t>
  </si>
  <si>
    <t>土工格栅</t>
  </si>
  <si>
    <t>-k-2</t>
  </si>
  <si>
    <t>开挖台阶</t>
  </si>
  <si>
    <t>-k-3</t>
  </si>
  <si>
    <t>回填土方</t>
  </si>
  <si>
    <t>新旧路基衔接</t>
  </si>
  <si>
    <t>边沟</t>
  </si>
  <si>
    <t>-p</t>
  </si>
  <si>
    <t>开挖土方</t>
  </si>
  <si>
    <t>植被纤维毯</t>
  </si>
  <si>
    <t>播种草籽</t>
  </si>
  <si>
    <t>排水沟</t>
  </si>
  <si>
    <t>C25现浇混凝土</t>
  </si>
  <si>
    <t>急流槽</t>
  </si>
  <si>
    <t>改移水渠</t>
  </si>
  <si>
    <t>混凝土水渠</t>
  </si>
  <si>
    <t>C30现浇混凝土</t>
  </si>
  <si>
    <t>φ8钢筋</t>
  </si>
  <si>
    <t>混凝土护坡</t>
  </si>
  <si>
    <t>拱形骨架护坡</t>
  </si>
  <si>
    <t>C25预制混凝土骨架</t>
  </si>
  <si>
    <t>砂浆调平层</t>
  </si>
  <si>
    <t>216-1</t>
  </si>
  <si>
    <t>路基填筑洒水数量</t>
  </si>
  <si>
    <t>吨</t>
  </si>
  <si>
    <t>217-1</t>
  </si>
  <si>
    <t>管线交叉</t>
  </si>
  <si>
    <t>φ180pvc管</t>
  </si>
  <si>
    <t>φ200pvc管</t>
  </si>
  <si>
    <t>φ100DN管</t>
  </si>
  <si>
    <t>218-1</t>
  </si>
  <si>
    <t>服务区场地平整</t>
  </si>
  <si>
    <t>砂砾垫层</t>
  </si>
  <si>
    <t>厚300mm厚级配砂砾垫层</t>
  </si>
  <si>
    <t>厚200mm厚级配砂砾垫层</t>
  </si>
  <si>
    <t>厚150mm厚级配砂砾垫层</t>
  </si>
  <si>
    <t>304-1</t>
  </si>
  <si>
    <t>水泥稳定砂砾底基层</t>
  </si>
  <si>
    <t>厚170mm</t>
  </si>
  <si>
    <t>304-3</t>
  </si>
  <si>
    <t>17cm厚水泥稳定碎石基层</t>
  </si>
  <si>
    <t>透层沥青</t>
  </si>
  <si>
    <t>黏层沥青</t>
  </si>
  <si>
    <t>309-1</t>
  </si>
  <si>
    <t>细粒式沥青混凝土</t>
  </si>
  <si>
    <t>厚40mm</t>
  </si>
  <si>
    <t>309-3</t>
  </si>
  <si>
    <t>粗粒式沥青混凝土</t>
  </si>
  <si>
    <t>厚50mm</t>
  </si>
  <si>
    <t>1cm沥青同步碎石封层</t>
  </si>
  <si>
    <t>水泥砼面板</t>
  </si>
  <si>
    <t>厚200mm（混凝土弯拉强度4.5Mpa）</t>
  </si>
  <si>
    <t>培土路肩</t>
  </si>
  <si>
    <t>混凝土预制块路缘石</t>
  </si>
  <si>
    <t>C25混凝土预制块（护肩带）</t>
  </si>
  <si>
    <t>小石子混凝土</t>
  </si>
  <si>
    <t>拦水带</t>
  </si>
  <si>
    <t>沥青混凝土拦水带</t>
  </si>
  <si>
    <t>基础钢筋（包括灌注桩、承台、桩系梁、支撑梁等）</t>
  </si>
  <si>
    <t>光圆钢筋（HPB300）</t>
  </si>
  <si>
    <t>带肋钢筋（HRB400）</t>
  </si>
  <si>
    <t>下部结构钢筋（墩身、盖梁、耳背墙）</t>
  </si>
  <si>
    <t>上部结构钢筋</t>
  </si>
  <si>
    <t>光圆钢筋(HPB300)</t>
  </si>
  <si>
    <t>附属结构钢筋(含铺装、桥头搭板、垫石、挡块、背墙连续、护栏等)</t>
  </si>
  <si>
    <t>其他钢材（栏杆）</t>
  </si>
  <si>
    <t>D8冷轧带肋钢筋网</t>
  </si>
  <si>
    <t>钻孔灌注桩</t>
  </si>
  <si>
    <t>陆上钻孔灌注桩</t>
  </si>
  <si>
    <t>Φ1.2m</t>
  </si>
  <si>
    <t>Φ1.6m</t>
  </si>
  <si>
    <t>混凝土基础（包括支撑梁）</t>
  </si>
  <si>
    <t>C30砼</t>
  </si>
  <si>
    <t>C20砼</t>
  </si>
  <si>
    <t>混凝土下部构造</t>
  </si>
  <si>
    <t>C35桥台混凝土(侧墙)</t>
  </si>
  <si>
    <t>C35桥墩混凝土</t>
  </si>
  <si>
    <t>C35盖梁混凝土</t>
  </si>
  <si>
    <t>C35台帽混凝土（耳墙）</t>
  </si>
  <si>
    <t>C30桥台混凝土(侧墙)</t>
  </si>
  <si>
    <t>C30台帽混凝土（耳墙）</t>
  </si>
  <si>
    <t>现浇混凝土附属结构(含桥头搭板、垫石、挡块、护栏等)</t>
  </si>
  <si>
    <t>C50砼</t>
  </si>
  <si>
    <t>C40砼</t>
  </si>
  <si>
    <t>C40小石子</t>
  </si>
  <si>
    <t>C35砼</t>
  </si>
  <si>
    <t>后张法预应力钢绞线</t>
  </si>
  <si>
    <t>411-7</t>
  </si>
  <si>
    <t>现浇预应力混凝土上部结构</t>
  </si>
  <si>
    <t>C50混凝土</t>
  </si>
  <si>
    <t>C50微膨胀混凝土</t>
  </si>
  <si>
    <t>预制预应力混凝土上部结构</t>
  </si>
  <si>
    <t>413-5</t>
  </si>
  <si>
    <t>锥坡</t>
  </si>
  <si>
    <t>C30预制混凝土六棱块</t>
  </si>
  <si>
    <t>C30锥坡基础混凝土</t>
  </si>
  <si>
    <t>C30混凝土踏步</t>
  </si>
  <si>
    <t>-g</t>
  </si>
  <si>
    <t>挖方</t>
  </si>
  <si>
    <t>沥青混凝土桥面铺装</t>
  </si>
  <si>
    <t>C40聚丙乙烯混凝土桥面铺装</t>
  </si>
  <si>
    <t>防水层</t>
  </si>
  <si>
    <t>桥面砼表面处理</t>
  </si>
  <si>
    <t>铺设防水层</t>
  </si>
  <si>
    <t>桥面排水</t>
  </si>
  <si>
    <t>竖、横向集中排水管(PPR管）</t>
  </si>
  <si>
    <t>横向铸铁排水管</t>
  </si>
  <si>
    <t>桥面边部碎石盲沟</t>
  </si>
  <si>
    <t>G2011玻纤格栅</t>
  </si>
  <si>
    <t>板式橡胶支座</t>
  </si>
  <si>
    <t>GYZ 450x84（NR)</t>
  </si>
  <si>
    <t>GYZF4 350x87（NR)</t>
  </si>
  <si>
    <t>GJZ 200x200x49（NR)</t>
  </si>
  <si>
    <t>416-5</t>
  </si>
  <si>
    <t>减震橡胶块</t>
  </si>
  <si>
    <t>橡胶块1000x150x50mm</t>
  </si>
  <si>
    <t>块</t>
  </si>
  <si>
    <t>橡胶块300x300x50mm</t>
  </si>
  <si>
    <t>橡胶块200x200x20mm</t>
  </si>
  <si>
    <t>梳齿板式伸缩缝</t>
  </si>
  <si>
    <t>D160型伸缩装置</t>
  </si>
  <si>
    <t>D80型伸缩装置</t>
  </si>
  <si>
    <t>417-4</t>
  </si>
  <si>
    <t>TST型伸缩装置</t>
  </si>
  <si>
    <t>盖板涵、箱涵</t>
  </si>
  <si>
    <t>钢筋混凝土盖板涵</t>
  </si>
  <si>
    <t>钢筋混凝土盖板明涵</t>
  </si>
  <si>
    <t>钢筋混凝土盖板涵，2m×1.8m</t>
  </si>
  <si>
    <t>钢筋混凝土盖板涵，2m×2.0m</t>
  </si>
  <si>
    <t>钢筋混凝土盖板涵，3m×1.2m</t>
  </si>
  <si>
    <t>钢筋混凝土盖板涵，3m×1.6m</t>
  </si>
  <si>
    <t>钢筋混凝土盖板暗涵</t>
  </si>
  <si>
    <t>钢筋混凝土盖板涵，2m×2.5m</t>
  </si>
  <si>
    <t>钢筋混凝土箱涵</t>
  </si>
  <si>
    <t>钢筋混凝土箱涵，6.0m×1.5m</t>
  </si>
  <si>
    <t>波形梁钢护栏</t>
  </si>
  <si>
    <t>路侧波形梁钢护栏</t>
  </si>
  <si>
    <t>单柱式交通标志</t>
  </si>
  <si>
    <t>个</t>
  </si>
  <si>
    <t>单悬臂式交通标志</t>
  </si>
  <si>
    <t>悬挂式交通标志</t>
  </si>
  <si>
    <t>里程碑</t>
  </si>
  <si>
    <t>公路界碑</t>
  </si>
  <si>
    <t>百米桩</t>
  </si>
  <si>
    <t>道路交通标线</t>
  </si>
  <si>
    <t>热熔型涂料路面标线</t>
  </si>
  <si>
    <t>热熔反光型标线</t>
  </si>
  <si>
    <t>减速振动标线</t>
  </si>
  <si>
    <t>通信和电力管道与预埋（预留）基础</t>
  </si>
  <si>
    <t>607-1</t>
  </si>
  <si>
    <t>人手孔</t>
  </si>
  <si>
    <t>607-3</t>
  </si>
  <si>
    <t>管道工程</t>
  </si>
  <si>
    <t>米</t>
  </si>
  <si>
    <t>铺设镀锌钢管2-114*4mm管道</t>
  </si>
  <si>
    <t>延米</t>
  </si>
  <si>
    <t>铺设硅芯管4*￠40/33mm</t>
  </si>
  <si>
    <t>玻璃管箱</t>
  </si>
  <si>
    <t>角钢托架</t>
  </si>
  <si>
    <t>镀锌角钢</t>
  </si>
  <si>
    <t>60芯光缆</t>
  </si>
  <si>
    <t>光缆接头盒</t>
  </si>
  <si>
    <t>基坑土方开挖</t>
  </si>
  <si>
    <t>撒播草种(含喷播)</t>
  </si>
  <si>
    <t>撒播草种</t>
  </si>
  <si>
    <t>喷播种草</t>
  </si>
  <si>
    <t>种植土</t>
  </si>
  <si>
    <t>712-1</t>
  </si>
  <si>
    <t>C25砼蒸发池</t>
  </si>
  <si>
    <t>712-2</t>
  </si>
  <si>
    <t>C25砼排水沟</t>
  </si>
  <si>
    <t>712-3</t>
  </si>
  <si>
    <t>712-4</t>
  </si>
  <si>
    <t>防水土工布</t>
  </si>
  <si>
    <t>712-5</t>
  </si>
  <si>
    <t>挖基</t>
  </si>
  <si>
    <t>714-1</t>
  </si>
  <si>
    <t>焊接网隔离栅</t>
  </si>
  <si>
    <t>715-1</t>
  </si>
  <si>
    <t>φ114mmPVC管</t>
  </si>
  <si>
    <t>716-1</t>
  </si>
  <si>
    <t>φ114mmPVC三通</t>
  </si>
  <si>
    <t>717-1</t>
  </si>
  <si>
    <t>φ114mmPVC90度弯头</t>
  </si>
  <si>
    <t>718-1</t>
  </si>
  <si>
    <t>铸铁PVC管箍</t>
  </si>
  <si>
    <t>套</t>
  </si>
  <si>
    <t>719-1</t>
  </si>
  <si>
    <t>φ114mmPVC漏斗</t>
  </si>
  <si>
    <r>
      <t>1</t>
    </r>
    <r>
      <rPr>
        <b/>
        <sz val="11"/>
        <rFont val="宋体"/>
        <family val="0"/>
      </rPr>
      <t>．工程量清单说明</t>
    </r>
  </si>
  <si>
    <r>
      <t xml:space="preserve">1.1 </t>
    </r>
    <r>
      <rPr>
        <sz val="9"/>
        <rFont val="宋体"/>
        <family val="0"/>
      </rPr>
      <t>本工程量清单是根据招标文件中包括的有合同约束力的工程量清单计量规则、图纸以及有关工程量清单的国家标准、行业标准、合同条款中约定的其他规则编制。约定计量规则中没有的子目，其工程量按照有合同约束力的图纸所标示尺寸的理论净量计算。计量采用中华人民共和国法定计量单位。</t>
    </r>
  </si>
  <si>
    <r>
      <t xml:space="preserve">1.3 </t>
    </r>
    <r>
      <rPr>
        <sz val="9"/>
        <rFont val="宋体"/>
        <family val="0"/>
      </rPr>
      <t>本工程量清单中所列工程数量是估算的或设计的预计数量，仅作为投标报价的共同基础，不能作为最终结算与支付的依据。实际支付应按实际完成的工程量，由承包人按工程量清单计量规则规定的计量方法，以监理人认可的尺寸、断面计量，按本工程量清单的单价和总额价计算支付金额；或根据具体情况，按合同条款第</t>
    </r>
    <r>
      <rPr>
        <sz val="9"/>
        <rFont val="Arial"/>
        <family val="2"/>
      </rPr>
      <t>15.4</t>
    </r>
    <r>
      <rPr>
        <sz val="9"/>
        <rFont val="宋体"/>
        <family val="0"/>
      </rPr>
      <t>款的规定，按监理人确定的单价或总额价计算支付额。</t>
    </r>
  </si>
  <si>
    <r>
      <t>2</t>
    </r>
    <r>
      <rPr>
        <b/>
        <sz val="9"/>
        <rFont val="宋体"/>
        <family val="0"/>
      </rPr>
      <t>．投标报价说明</t>
    </r>
  </si>
  <si>
    <r>
      <t xml:space="preserve">2.2 </t>
    </r>
    <r>
      <rPr>
        <sz val="9"/>
        <rFont val="宋体"/>
        <family val="0"/>
      </rPr>
      <t>除非合同另有规定，工程量清单中有标价的单价和总额价均已包括了为实施和完成合同工程所需的劳务、材料、机械、质检（自检）、安装、缺陷修复、管理、保险、税费、利润等费用，以及合同明示或暗示的所有责任、义务和一般风险。</t>
    </r>
  </si>
  <si>
    <r>
      <t xml:space="preserve">2.3 </t>
    </r>
    <r>
      <rPr>
        <sz val="9"/>
        <rFont val="宋体"/>
        <family val="0"/>
      </rPr>
      <t>工程量清单中投标人没有填入单价或价格的子目，其费用视为已分摊在工程量清单其他相关子目的单价或价格之中。承包人必须按监理人指令完成工程量清单中未填入单价或价格的子目，但不能得到结算和支付。</t>
    </r>
  </si>
  <si>
    <r>
      <t xml:space="preserve">2.5 </t>
    </r>
    <r>
      <rPr>
        <sz val="9"/>
        <rFont val="宋体"/>
        <family val="0"/>
      </rPr>
      <t>承包人用于本合同工程的各类装备的提供、运输、维护、拆卸、拼装等支付的费用，已包括在工程量清单的单价与总额价之中。</t>
    </r>
  </si>
  <si>
    <r>
      <t xml:space="preserve">2.6 </t>
    </r>
    <r>
      <rPr>
        <sz val="9"/>
        <rFont val="宋体"/>
        <family val="0"/>
      </rPr>
      <t>工程量清单中各项金额均以人民币（元）结算。</t>
    </r>
  </si>
  <si>
    <r>
      <t xml:space="preserve">2.8 </t>
    </r>
    <r>
      <rPr>
        <sz val="9"/>
        <rFont val="宋体"/>
        <family val="0"/>
      </rPr>
      <t>暂估价的数量及拟用子目的说明：无。</t>
    </r>
  </si>
  <si>
    <r>
      <t xml:space="preserve">2.9 </t>
    </r>
    <r>
      <rPr>
        <sz val="9"/>
        <rFont val="宋体"/>
        <family val="0"/>
      </rPr>
      <t>安全生产费按发包人发布的业主控制价的</t>
    </r>
    <r>
      <rPr>
        <sz val="9"/>
        <rFont val="Arial"/>
        <family val="2"/>
      </rPr>
      <t>1.5%</t>
    </r>
    <r>
      <rPr>
        <sz val="9"/>
        <rFont val="宋体"/>
        <family val="0"/>
      </rPr>
      <t>计列，在工程量清单第</t>
    </r>
    <r>
      <rPr>
        <sz val="9"/>
        <rFont val="Arial"/>
        <family val="2"/>
      </rPr>
      <t>100</t>
    </r>
    <r>
      <rPr>
        <sz val="9"/>
        <rFont val="宋体"/>
        <family val="0"/>
      </rPr>
      <t>章中列有单独的子目。施工期间承包人必须严格执行国家、地方政府有关施工安全管理方面的法律、法规及规章制度，同时严格执行发包人制订的本项目安全生产管理方面的规章制度、安全检查程序及施工安全管理要求，以及发包人有关安全方面的工作指示。</t>
    </r>
  </si>
  <si>
    <r>
      <t xml:space="preserve">2.10 </t>
    </r>
    <r>
      <rPr>
        <sz val="9"/>
        <rFont val="宋体"/>
        <family val="0"/>
      </rPr>
      <t>工程一切险的投保金额为工程量清单第</t>
    </r>
    <r>
      <rPr>
        <sz val="9"/>
        <rFont val="Arial"/>
        <family val="2"/>
      </rPr>
      <t>100</t>
    </r>
    <r>
      <rPr>
        <sz val="9"/>
        <rFont val="宋体"/>
        <family val="0"/>
      </rPr>
      <t>章至第</t>
    </r>
    <r>
      <rPr>
        <sz val="9"/>
        <rFont val="Arial"/>
        <family val="2"/>
      </rPr>
      <t>700</t>
    </r>
    <r>
      <rPr>
        <sz val="9"/>
        <rFont val="宋体"/>
        <family val="0"/>
      </rPr>
      <t>章的合计（不含工程一切险及第三方责任险的保险费）金额，保险费率为</t>
    </r>
    <r>
      <rPr>
        <sz val="9"/>
        <rFont val="Arial"/>
        <family val="2"/>
      </rPr>
      <t>3</t>
    </r>
    <r>
      <rPr>
        <sz val="9"/>
        <rFont val="宋体"/>
        <family val="0"/>
      </rPr>
      <t>‰；第三方责任险的投保金额为</t>
    </r>
    <r>
      <rPr>
        <sz val="9"/>
        <rFont val="Arial"/>
        <family val="2"/>
      </rPr>
      <t>300</t>
    </r>
    <r>
      <rPr>
        <sz val="9"/>
        <rFont val="宋体"/>
        <family val="0"/>
      </rPr>
      <t>万元，事故次数不限，保险费率为</t>
    </r>
    <r>
      <rPr>
        <sz val="9"/>
        <rFont val="Arial"/>
        <family val="2"/>
      </rPr>
      <t>3.5</t>
    </r>
    <r>
      <rPr>
        <sz val="9"/>
        <rFont val="宋体"/>
        <family val="0"/>
      </rPr>
      <t>‰。上述保险费在工程量清单第</t>
    </r>
    <r>
      <rPr>
        <sz val="9"/>
        <rFont val="Arial"/>
        <family val="2"/>
      </rPr>
      <t>100</t>
    </r>
    <r>
      <rPr>
        <sz val="9"/>
        <rFont val="宋体"/>
        <family val="0"/>
      </rPr>
      <t>章中列有一个单独的子目。</t>
    </r>
  </si>
  <si>
    <r>
      <t>3</t>
    </r>
    <r>
      <rPr>
        <b/>
        <sz val="9"/>
        <rFont val="宋体"/>
        <family val="0"/>
      </rPr>
      <t>．计日工说明（不适用）</t>
    </r>
  </si>
  <si>
    <r>
      <t>4</t>
    </r>
    <r>
      <rPr>
        <b/>
        <sz val="9"/>
        <rFont val="宋体"/>
        <family val="0"/>
      </rPr>
      <t>．其他说明</t>
    </r>
  </si>
  <si>
    <r>
      <t xml:space="preserve">4.1 </t>
    </r>
    <r>
      <rPr>
        <sz val="9"/>
        <rFont val="宋体"/>
        <family val="0"/>
      </rPr>
      <t>本项目的施工和管理应参照《高速公路施工标准化技术指南》中的相关要求。承包人对本工程进行标准化施工管理的费用应计入相应子目中，招标人不再另行支付。</t>
    </r>
  </si>
  <si>
    <r>
      <t xml:space="preserve">4.2 </t>
    </r>
    <r>
      <rPr>
        <sz val="9"/>
        <rFont val="宋体"/>
        <family val="0"/>
      </rPr>
      <t>投标人应严格执行国家相关的法律、法规，建立健全各类规章制度，充分考虑施工过程采取的交通安全保护措施以及施工中的安全生产、环境保护、水利保护等因素，所产生的费用应计入报价中，招标人将不另行支付。若投标人中标后，所采取的措施不能满足工程交通安全和环境保护等的需要，招标人有权指令其进一步采取补救或纠正措施，投标人应承担由于其措施不当所造成的一切后果及费用。</t>
    </r>
  </si>
  <si>
    <r>
      <t xml:space="preserve">4.3 </t>
    </r>
    <r>
      <rPr>
        <sz val="9"/>
        <rFont val="宋体"/>
        <family val="0"/>
      </rPr>
      <t>投标人在整个施工过程中应自行解决临时用电等相关问题，生活用水及施工临时用地需自行调查解决，此项费用包含在投标报价中，招标人不另行支付。</t>
    </r>
  </si>
  <si>
    <r>
      <t xml:space="preserve">4.4 </t>
    </r>
    <r>
      <rPr>
        <sz val="9"/>
        <rFont val="宋体"/>
        <family val="0"/>
      </rPr>
      <t>承包人应配备专人负责做好所辖标段内的安全和交通疏导管理工作，好安全防范措施，设置各类警告标志牌，提醒路人注意安全，满足国家、当地公安交通管理部门或发包人、监理人的相关要求。如果由于承包人进行施工作业导致路人受到人身伤害，承包人应承担相应的责任。</t>
    </r>
  </si>
  <si>
    <r>
      <t xml:space="preserve">4.5 </t>
    </r>
    <r>
      <rPr>
        <sz val="9"/>
        <rFont val="宋体"/>
        <family val="0"/>
      </rPr>
      <t>投标人应充分考虑尊重和保障、协调当地少数民族事务，维护平等、团结、互助、和谐的民族关系，为此所产生的费用包含在投标报价中，招标人不另行支付。</t>
    </r>
  </si>
  <si>
    <r>
      <t>4.6</t>
    </r>
    <r>
      <rPr>
        <sz val="9"/>
        <color indexed="8"/>
        <rFont val="宋体"/>
        <family val="0"/>
      </rPr>
      <t>工程量清单电子版（固化清单）请到招标代理公司网站</t>
    </r>
    <r>
      <rPr>
        <sz val="9"/>
        <color indexed="8"/>
        <rFont val="Arial"/>
        <family val="2"/>
      </rPr>
      <t>“</t>
    </r>
    <r>
      <rPr>
        <sz val="9"/>
        <color indexed="8"/>
        <rFont val="宋体"/>
        <family val="0"/>
      </rPr>
      <t>通知公告</t>
    </r>
    <r>
      <rPr>
        <sz val="9"/>
        <color indexed="8"/>
        <rFont val="Arial"/>
        <family val="2"/>
      </rPr>
      <t>”</t>
    </r>
    <r>
      <rPr>
        <sz val="9"/>
        <color indexed="8"/>
        <rFont val="宋体"/>
        <family val="0"/>
      </rPr>
      <t>栏中自行下载（网址：</t>
    </r>
    <r>
      <rPr>
        <sz val="9"/>
        <color indexed="8"/>
        <rFont val="Arial"/>
        <family val="2"/>
      </rPr>
      <t>www.bjztc.com</t>
    </r>
    <r>
      <rPr>
        <sz val="9"/>
        <color indexed="8"/>
        <rFont val="宋体"/>
        <family val="0"/>
      </rPr>
      <t>）。</t>
    </r>
  </si>
  <si>
    <r>
      <t xml:space="preserve">4.7 </t>
    </r>
    <r>
      <rPr>
        <sz val="9"/>
        <color indexed="8"/>
        <rFont val="宋体"/>
        <family val="0"/>
      </rPr>
      <t>已标价工程量清单应逐页加盖投标人单位公章，包括工程量清单说明，工程量清单第</t>
    </r>
    <r>
      <rPr>
        <sz val="9"/>
        <color indexed="8"/>
        <rFont val="Arial"/>
        <family val="2"/>
      </rPr>
      <t>100</t>
    </r>
    <r>
      <rPr>
        <sz val="9"/>
        <color indexed="8"/>
        <rFont val="宋体"/>
        <family val="0"/>
      </rPr>
      <t>章至第</t>
    </r>
    <r>
      <rPr>
        <sz val="9"/>
        <color indexed="8"/>
        <rFont val="Arial"/>
        <family val="2"/>
      </rPr>
      <t>700</t>
    </r>
    <r>
      <rPr>
        <sz val="9"/>
        <color indexed="8"/>
        <rFont val="宋体"/>
        <family val="0"/>
      </rPr>
      <t>章及投标报价汇总表。</t>
    </r>
    <r>
      <rPr>
        <sz val="9"/>
        <color indexed="8"/>
        <rFont val="Arial"/>
        <family val="2"/>
      </rPr>
      <t xml:space="preserve"> </t>
    </r>
  </si>
  <si>
    <r>
      <t xml:space="preserve">1.6 </t>
    </r>
    <r>
      <rPr>
        <sz val="9"/>
        <rFont val="宋体"/>
        <family val="0"/>
      </rPr>
      <t>工程量清单中所列工程量的变动，丝毫不会降低或影响合同条款的效力，也不免除承包人按规定的标准进行施工和修复缺陷的责任。</t>
    </r>
  </si>
  <si>
    <r>
      <t xml:space="preserve">1.7 </t>
    </r>
    <r>
      <rPr>
        <sz val="9"/>
        <rFont val="宋体"/>
        <family val="0"/>
      </rPr>
      <t>图纸中所列的工程数量表及数量汇总表仅是提供资料，不是工程量清单的外延。当图纸与工程量清单所列数量不一致时，以工程量清单所列数量作为报价的依据。</t>
    </r>
  </si>
  <si>
    <r>
      <t xml:space="preserve">2.1 </t>
    </r>
    <r>
      <rPr>
        <sz val="9"/>
        <rFont val="宋体"/>
        <family val="0"/>
      </rPr>
      <t>工程量清单中的每一个子目须填入单价或价格，且只允许有一个报价。</t>
    </r>
  </si>
  <si>
    <r>
      <t xml:space="preserve">2.4 </t>
    </r>
    <r>
      <rPr>
        <sz val="9"/>
        <rFont val="宋体"/>
        <family val="0"/>
      </rPr>
      <t>符合合同条款规定的全部费用应认为已被计入有标价的工程量清单所列各子目之中，未列子目不予计量的工作，其费用应视为已分摊在本合同工程的有关子目的单价或总额价之中。</t>
    </r>
  </si>
  <si>
    <r>
      <t xml:space="preserve">2.7 </t>
    </r>
    <r>
      <rPr>
        <sz val="9"/>
        <rFont val="宋体"/>
        <family val="0"/>
      </rPr>
      <t>暂列金额的数量及拟用子目的说明：工程量清单第</t>
    </r>
    <r>
      <rPr>
        <sz val="9"/>
        <rFont val="Arial"/>
        <family val="2"/>
      </rPr>
      <t>100</t>
    </r>
    <r>
      <rPr>
        <sz val="9"/>
        <rFont val="宋体"/>
        <family val="0"/>
      </rPr>
      <t>章至第</t>
    </r>
    <r>
      <rPr>
        <sz val="9"/>
        <rFont val="Arial"/>
        <family val="2"/>
      </rPr>
      <t>700</t>
    </r>
    <r>
      <rPr>
        <sz val="9"/>
        <rFont val="宋体"/>
        <family val="0"/>
      </rPr>
      <t>章合计金额的</t>
    </r>
    <r>
      <rPr>
        <sz val="9"/>
        <rFont val="Arial"/>
        <family val="2"/>
      </rPr>
      <t>3%</t>
    </r>
    <r>
      <rPr>
        <sz val="9"/>
        <rFont val="宋体"/>
        <family val="0"/>
      </rPr>
      <t>作为不可预见因素的暂列金额。</t>
    </r>
  </si>
  <si>
    <r>
      <t xml:space="preserve">1.2 </t>
    </r>
    <r>
      <rPr>
        <sz val="9"/>
        <rFont val="宋体"/>
        <family val="0"/>
      </rPr>
      <t>本工程量清单应与招标文件中的投标人须知、通用合同条款、专用合同条款、工程量清单计量规则、技术规范及图纸等一起阅读和理解。</t>
    </r>
  </si>
  <si>
    <r>
      <t xml:space="preserve">1.4 </t>
    </r>
    <r>
      <rPr>
        <sz val="9"/>
        <rFont val="宋体"/>
        <family val="0"/>
      </rPr>
      <t>工程量清单各章是按“工程量清单计量规则”和“技术规范”的相应章次编号的，因此，工程量清单中各章的工程子目的范围与计量等应与“工程量清单计量规则”、“技术规范”相应章节的范围、计量与支付条款结合起来理解或解释。</t>
    </r>
  </si>
  <si>
    <r>
      <t xml:space="preserve">1.5 </t>
    </r>
    <r>
      <rPr>
        <sz val="9"/>
        <rFont val="宋体"/>
        <family val="0"/>
      </rPr>
      <t>对作业和材料的一般说明或规定，未重复写入工程量清单内，在给工程量清单各子目标价前，应参阅第七章“工程量清单计量规则”的有关内容。</t>
    </r>
  </si>
  <si>
    <t>茶卡镇北过境公路工程CKBSG1标段</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</si>
</sst>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0_ "/>
    <numFmt numFmtId="191" formatCode="0.00_);\(0.00\)"/>
    <numFmt numFmtId="192" formatCode="0.00_);[Red]\(0.00\)"/>
    <numFmt numFmtId="193" formatCode="0_);[Red]\(0\)"/>
    <numFmt numFmtId="194" formatCode="0.000"/>
    <numFmt numFmtId="195" formatCode="0.000_);[Red]\(0.000\)"/>
    <numFmt numFmtId="196" formatCode="0.000_);\(0.000\)"/>
    <numFmt numFmtId="197" formatCode="0.00_ "/>
    <numFmt numFmtId="198" formatCode="0.000_ "/>
    <numFmt numFmtId="199" formatCode="0.00000_ "/>
    <numFmt numFmtId="200" formatCode="0_);\(0\)"/>
    <numFmt numFmtId="201" formatCode="0.0000_ "/>
    <numFmt numFmtId="202" formatCode="0.000000_ "/>
    <numFmt numFmtId="203" formatCode="&quot;是&quot;;&quot;是&quot;;&quot;否&quot;"/>
    <numFmt numFmtId="204" formatCode="&quot;真&quot;;&quot;真&quot;;&quot;假&quot;"/>
    <numFmt numFmtId="205" formatCode="&quot;开&quot;;&quot;开&quot;;&quot;关&quot;"/>
    <numFmt numFmtId="206" formatCode="0.0"/>
    <numFmt numFmtId="207" formatCode="0.000000_);\(0.000000\)"/>
    <numFmt numFmtId="208" formatCode="0.0_ "/>
    <numFmt numFmtId="209" formatCode="&quot;Yes&quot;;&quot;Yes&quot;;&quot;No&quot;"/>
    <numFmt numFmtId="210" formatCode="&quot;True&quot;;&quot;True&quot;;&quot;False&quot;"/>
    <numFmt numFmtId="211" formatCode="&quot;On&quot;;&quot;On&quot;;&quot;Off&quot;"/>
    <numFmt numFmtId="212" formatCode="[$€-2]\ #,##0.00_);[Red]\([$€-2]\ #,##0.00\)"/>
    <numFmt numFmtId="213" formatCode="0.0_);[Red]\(0.0\)"/>
    <numFmt numFmtId="214" formatCode="#,##0_ "/>
    <numFmt numFmtId="215" formatCode="#,##0_);[Red]\(#,##0\)"/>
    <numFmt numFmtId="216" formatCode="#,##0.00_);[Red]\(#,##0.00\)"/>
    <numFmt numFmtId="217" formatCode="#0.000"/>
    <numFmt numFmtId="218" formatCode="#0.00"/>
    <numFmt numFmtId="219" formatCode="#0"/>
    <numFmt numFmtId="220" formatCode="#,##0.00_ "/>
  </numFmts>
  <fonts count="63">
    <font>
      <sz val="12"/>
      <name val="宋体"/>
      <family val="0"/>
    </font>
    <font>
      <sz val="9"/>
      <name val="宋体"/>
      <family val="0"/>
    </font>
    <font>
      <u val="single"/>
      <sz val="12"/>
      <color indexed="12"/>
      <name val="宋体"/>
      <family val="0"/>
    </font>
    <font>
      <u val="single"/>
      <sz val="12"/>
      <color indexed="20"/>
      <name val="宋体"/>
      <family val="0"/>
    </font>
    <font>
      <sz val="12"/>
      <name val="Arial"/>
      <family val="2"/>
    </font>
    <font>
      <sz val="9"/>
      <name val="Arial"/>
      <family val="2"/>
    </font>
    <font>
      <b/>
      <sz val="18"/>
      <color indexed="62"/>
      <name val="宋体"/>
      <family val="0"/>
    </font>
    <font>
      <b/>
      <sz val="15"/>
      <color indexed="62"/>
      <name val="宋体"/>
      <family val="0"/>
    </font>
    <font>
      <b/>
      <sz val="11"/>
      <color indexed="62"/>
      <name val="宋体"/>
      <family val="0"/>
    </font>
    <font>
      <b/>
      <sz val="12"/>
      <name val="宋体"/>
      <family val="0"/>
    </font>
    <font>
      <sz val="14"/>
      <name val="Arial"/>
      <family val="2"/>
    </font>
    <font>
      <sz val="9"/>
      <color indexed="8"/>
      <name val="Arial"/>
      <family val="2"/>
    </font>
    <font>
      <sz val="9"/>
      <color indexed="8"/>
      <name val="宋体"/>
      <family val="0"/>
    </font>
    <font>
      <sz val="10"/>
      <name val="Arial"/>
      <family val="2"/>
    </font>
    <font>
      <b/>
      <sz val="12"/>
      <color indexed="8"/>
      <name val="Arial"/>
      <family val="2"/>
    </font>
    <font>
      <sz val="11"/>
      <color indexed="8"/>
      <name val="Arial"/>
      <family val="2"/>
    </font>
    <font>
      <sz val="10"/>
      <color indexed="8"/>
      <name val="Arial"/>
      <family val="2"/>
    </font>
    <font>
      <sz val="9"/>
      <color indexed="63"/>
      <name val="Arial"/>
      <family val="2"/>
    </font>
    <font>
      <sz val="9"/>
      <color indexed="63"/>
      <name val="宋体"/>
      <family val="0"/>
    </font>
    <font>
      <sz val="10"/>
      <name val="宋体"/>
      <family val="0"/>
    </font>
    <font>
      <b/>
      <sz val="12"/>
      <color indexed="8"/>
      <name val="宋体"/>
      <family val="0"/>
    </font>
    <font>
      <b/>
      <sz val="9"/>
      <color indexed="8"/>
      <name val="Arial"/>
      <family val="2"/>
    </font>
    <font>
      <b/>
      <sz val="9"/>
      <name val="Arial"/>
      <family val="2"/>
    </font>
    <font>
      <b/>
      <sz val="16"/>
      <color indexed="8"/>
      <name val="宋体"/>
      <family val="0"/>
    </font>
    <font>
      <b/>
      <sz val="9"/>
      <color indexed="8"/>
      <name val="宋体"/>
      <family val="0"/>
    </font>
    <font>
      <b/>
      <sz val="16"/>
      <color indexed="8"/>
      <name val="Arial"/>
      <family val="2"/>
    </font>
    <font>
      <sz val="10"/>
      <color indexed="8"/>
      <name val="宋体"/>
      <family val="0"/>
    </font>
    <font>
      <b/>
      <sz val="9"/>
      <name val="宋体"/>
      <family val="0"/>
    </font>
    <font>
      <sz val="11"/>
      <name val="Arial"/>
      <family val="2"/>
    </font>
    <font>
      <b/>
      <sz val="11"/>
      <color indexed="8"/>
      <name val="Arial"/>
      <family val="2"/>
    </font>
    <font>
      <b/>
      <sz val="10"/>
      <color indexed="8"/>
      <name val="宋体"/>
      <family val="0"/>
    </font>
    <font>
      <b/>
      <sz val="11"/>
      <name val="宋体"/>
      <family val="0"/>
    </font>
    <font>
      <sz val="11"/>
      <color indexed="8"/>
      <name val="宋体"/>
      <family val="0"/>
    </font>
    <font>
      <sz val="11"/>
      <color indexed="9"/>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9"/>
      <color theme="1"/>
      <name val="Calibri"/>
      <family val="0"/>
    </font>
    <font>
      <b/>
      <sz val="13"/>
      <color indexed="62"/>
      <name val="Calibri"/>
      <family val="0"/>
    </font>
    <font>
      <sz val="11"/>
      <color indexed="2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indexed="8"/>
      <name val="Calibri"/>
      <family val="0"/>
    </font>
    <font>
      <sz val="10"/>
      <color indexed="8"/>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theme="8"/>
        <bgColor indexed="64"/>
      </patternFill>
    </fill>
    <fill>
      <patternFill patternType="solid">
        <fgColor indexed="53"/>
        <bgColor indexed="64"/>
      </patternFill>
    </fill>
    <fill>
      <patternFill patternType="solid">
        <fgColor indexed="26"/>
        <bgColor indexed="64"/>
      </patternFill>
    </fill>
    <fill>
      <patternFill patternType="solid">
        <fgColor rgb="FFCCFFFF"/>
        <bgColor indexed="64"/>
      </patternFill>
    </fill>
    <fill>
      <patternFill patternType="solid">
        <fgColor indexed="41"/>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79">
    <xf numFmtId="0" fontId="0" fillId="0" borderId="0">
      <alignment/>
      <protection/>
    </xf>
    <xf numFmtId="0" fontId="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0"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0" borderId="0">
      <alignment/>
      <protection/>
    </xf>
    <xf numFmtId="0" fontId="48" fillId="0" borderId="0">
      <alignment/>
      <protection/>
    </xf>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49"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50" fillId="18"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pplyNumberFormat="0" applyFill="0" applyBorder="0" applyAlignment="0" applyProtection="0"/>
    <xf numFmtId="0" fontId="51" fillId="19" borderId="0" applyNumberFormat="0" applyBorder="0" applyAlignment="0" applyProtection="0"/>
    <xf numFmtId="0" fontId="5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20" borderId="5" applyNumberFormat="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2" borderId="0" applyNumberFormat="0" applyBorder="0" applyAlignment="0" applyProtection="0"/>
    <xf numFmtId="0" fontId="59" fillId="20" borderId="8" applyNumberFormat="0" applyAlignment="0" applyProtection="0"/>
    <xf numFmtId="0" fontId="60" fillId="23" borderId="5" applyNumberFormat="0" applyAlignment="0" applyProtection="0"/>
    <xf numFmtId="0" fontId="3" fillId="0" borderId="0" applyNumberFormat="0" applyFill="0" applyBorder="0" applyAlignment="0" applyProtection="0"/>
    <xf numFmtId="0" fontId="47" fillId="1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0" fillId="29" borderId="9" applyNumberFormat="0" applyFont="0" applyAlignment="0" applyProtection="0"/>
  </cellStyleXfs>
  <cellXfs count="78">
    <xf numFmtId="0" fontId="0" fillId="0" borderId="0" xfId="0" applyAlignment="1">
      <alignment/>
    </xf>
    <xf numFmtId="0" fontId="10" fillId="6" borderId="0" xfId="46" applyNumberFormat="1" applyFont="1" applyFill="1" applyBorder="1" applyAlignment="1" applyProtection="1">
      <alignment horizontal="center" vertical="center"/>
      <protection/>
    </xf>
    <xf numFmtId="0" fontId="10" fillId="6" borderId="0" xfId="46" applyNumberFormat="1" applyFont="1" applyFill="1" applyBorder="1" applyAlignment="1" applyProtection="1">
      <alignment vertical="center"/>
      <protection/>
    </xf>
    <xf numFmtId="192" fontId="11" fillId="6" borderId="0" xfId="46" applyNumberFormat="1" applyFont="1" applyFill="1" applyBorder="1" applyAlignment="1" applyProtection="1">
      <alignment horizontal="center" vertical="center"/>
      <protection/>
    </xf>
    <xf numFmtId="0" fontId="5" fillId="6" borderId="0" xfId="46" applyFont="1" applyFill="1" applyBorder="1" applyAlignment="1" applyProtection="1">
      <alignment horizontal="center" vertical="center"/>
      <protection/>
    </xf>
    <xf numFmtId="0" fontId="5" fillId="6" borderId="0" xfId="46" applyFont="1" applyFill="1" applyBorder="1" applyAlignment="1" applyProtection="1">
      <alignment vertical="center"/>
      <protection/>
    </xf>
    <xf numFmtId="0" fontId="13" fillId="6" borderId="10" xfId="46" applyFont="1" applyFill="1" applyBorder="1" applyAlignment="1" applyProtection="1">
      <alignment horizontal="center" vertical="center" wrapText="1"/>
      <protection/>
    </xf>
    <xf numFmtId="190" fontId="13" fillId="6" borderId="10" xfId="46" applyNumberFormat="1" applyFont="1" applyFill="1" applyBorder="1" applyAlignment="1" applyProtection="1">
      <alignment horizontal="center" vertical="center" wrapText="1"/>
      <protection/>
    </xf>
    <xf numFmtId="0" fontId="5" fillId="6" borderId="0" xfId="46" applyFont="1" applyFill="1" applyBorder="1" applyAlignment="1" applyProtection="1">
      <alignment horizontal="center" vertical="center" wrapText="1"/>
      <protection/>
    </xf>
    <xf numFmtId="215" fontId="5" fillId="6" borderId="0" xfId="46" applyNumberFormat="1" applyFont="1" applyFill="1" applyBorder="1" applyAlignment="1" applyProtection="1">
      <alignment horizontal="center" vertical="center" wrapText="1"/>
      <protection/>
    </xf>
    <xf numFmtId="214" fontId="5" fillId="6" borderId="0" xfId="46" applyNumberFormat="1" applyFont="1" applyFill="1" applyBorder="1" applyAlignment="1" applyProtection="1">
      <alignment horizontal="center" vertical="center"/>
      <protection/>
    </xf>
    <xf numFmtId="0" fontId="4" fillId="6" borderId="0" xfId="46" applyFont="1" applyFill="1" applyBorder="1" applyAlignment="1" applyProtection="1">
      <alignment vertical="center"/>
      <protection/>
    </xf>
    <xf numFmtId="0" fontId="4" fillId="6" borderId="0" xfId="46" applyFont="1" applyFill="1" applyBorder="1" applyAlignment="1" applyProtection="1">
      <alignment horizontal="center" vertical="center"/>
      <protection/>
    </xf>
    <xf numFmtId="214" fontId="4" fillId="6" borderId="0" xfId="46" applyNumberFormat="1" applyFont="1" applyFill="1" applyBorder="1" applyAlignment="1" applyProtection="1">
      <alignment horizontal="center" vertical="center"/>
      <protection/>
    </xf>
    <xf numFmtId="0" fontId="17" fillId="30" borderId="10" xfId="0" applyNumberFormat="1" applyFont="1" applyFill="1" applyBorder="1" applyAlignment="1" applyProtection="1">
      <alignment horizontal="center" vertical="center" wrapText="1"/>
      <protection/>
    </xf>
    <xf numFmtId="0" fontId="21" fillId="6" borderId="10" xfId="46" applyNumberFormat="1" applyFont="1" applyFill="1" applyBorder="1" applyAlignment="1" applyProtection="1">
      <alignment horizontal="center" vertical="center"/>
      <protection/>
    </xf>
    <xf numFmtId="214" fontId="21" fillId="6" borderId="10" xfId="46" applyNumberFormat="1" applyFont="1" applyFill="1" applyBorder="1" applyAlignment="1" applyProtection="1">
      <alignment horizontal="center" vertical="center"/>
      <protection/>
    </xf>
    <xf numFmtId="0" fontId="19" fillId="6" borderId="10" xfId="46" applyFont="1" applyFill="1" applyBorder="1" applyAlignment="1" applyProtection="1">
      <alignment horizontal="center" vertical="center" wrapText="1"/>
      <protection/>
    </xf>
    <xf numFmtId="0" fontId="19" fillId="6" borderId="10" xfId="46"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0" fontId="11" fillId="30" borderId="0" xfId="53" applyNumberFormat="1" applyFont="1" applyFill="1" applyBorder="1" applyAlignment="1" applyProtection="1">
      <alignment horizontal="center" vertical="center"/>
      <protection/>
    </xf>
    <xf numFmtId="0" fontId="5" fillId="30" borderId="10" xfId="0" applyNumberFormat="1" applyFont="1" applyFill="1" applyBorder="1" applyAlignment="1" applyProtection="1">
      <alignment horizontal="center" vertical="center" wrapText="1"/>
      <protection/>
    </xf>
    <xf numFmtId="0" fontId="11" fillId="30" borderId="0" xfId="53" applyNumberFormat="1" applyFont="1" applyFill="1" applyBorder="1" applyAlignment="1" applyProtection="1">
      <alignment horizontal="center"/>
      <protection/>
    </xf>
    <xf numFmtId="0" fontId="22" fillId="30" borderId="10" xfId="0" applyNumberFormat="1" applyFont="1" applyFill="1" applyBorder="1" applyAlignment="1" applyProtection="1">
      <alignment horizontal="center" vertical="center" wrapText="1"/>
      <protection/>
    </xf>
    <xf numFmtId="0" fontId="22" fillId="30" borderId="10" xfId="50" applyNumberFormat="1" applyFont="1" applyFill="1" applyBorder="1" applyAlignment="1" applyProtection="1">
      <alignment horizontal="center" vertical="center" wrapText="1"/>
      <protection/>
    </xf>
    <xf numFmtId="0" fontId="28" fillId="31" borderId="0" xfId="43" applyFont="1" applyFill="1" applyBorder="1" applyAlignment="1" applyProtection="1">
      <alignment horizontal="left" vertical="center" wrapText="1"/>
      <protection/>
    </xf>
    <xf numFmtId="0" fontId="13" fillId="0" borderId="0" xfId="43" applyFont="1" applyBorder="1">
      <alignment/>
      <protection/>
    </xf>
    <xf numFmtId="0" fontId="16" fillId="31" borderId="0" xfId="43" applyFont="1" applyFill="1" applyBorder="1" applyAlignment="1" applyProtection="1">
      <alignment vertical="center" wrapText="1"/>
      <protection/>
    </xf>
    <xf numFmtId="0" fontId="13" fillId="0" borderId="0" xfId="43" applyFont="1" applyBorder="1" applyAlignment="1">
      <alignment wrapText="1"/>
      <protection/>
    </xf>
    <xf numFmtId="0" fontId="11" fillId="30" borderId="0" xfId="53" applyNumberFormat="1" applyFont="1" applyFill="1" applyBorder="1" applyProtection="1">
      <alignment/>
      <protection/>
    </xf>
    <xf numFmtId="0" fontId="11" fillId="30" borderId="0" xfId="53" applyNumberFormat="1" applyFont="1" applyFill="1" applyBorder="1" applyAlignment="1" applyProtection="1">
      <alignment/>
      <protection/>
    </xf>
    <xf numFmtId="0" fontId="5" fillId="30" borderId="10" xfId="50" applyNumberFormat="1" applyFont="1" applyFill="1" applyBorder="1" applyAlignment="1" applyProtection="1">
      <alignment horizontal="left" vertical="center" wrapText="1"/>
      <protection/>
    </xf>
    <xf numFmtId="0" fontId="11" fillId="30" borderId="0" xfId="53" applyNumberFormat="1" applyFont="1" applyFill="1" applyBorder="1" applyAlignment="1" applyProtection="1">
      <alignment horizontal="left"/>
      <protection/>
    </xf>
    <xf numFmtId="0" fontId="17" fillId="30" borderId="10" xfId="0" applyNumberFormat="1" applyFont="1" applyFill="1" applyBorder="1" applyAlignment="1" applyProtection="1">
      <alignment vertical="center" wrapText="1"/>
      <protection/>
    </xf>
    <xf numFmtId="0" fontId="17" fillId="30" borderId="10" xfId="0" applyNumberFormat="1" applyFont="1" applyFill="1" applyBorder="1" applyAlignment="1" applyProtection="1">
      <alignment horizontal="left" vertical="center" wrapText="1"/>
      <protection/>
    </xf>
    <xf numFmtId="0" fontId="15" fillId="10" borderId="0" xfId="0" applyNumberFormat="1" applyFont="1" applyFill="1" applyAlignment="1" applyProtection="1">
      <alignment/>
      <protection/>
    </xf>
    <xf numFmtId="0" fontId="21" fillId="31" borderId="10" xfId="0" applyNumberFormat="1" applyFont="1" applyFill="1" applyBorder="1" applyAlignment="1" applyProtection="1">
      <alignment horizontal="center" vertical="center" wrapText="1"/>
      <protection/>
    </xf>
    <xf numFmtId="0" fontId="11" fillId="10" borderId="0" xfId="0" applyNumberFormat="1" applyFont="1" applyFill="1" applyAlignment="1" applyProtection="1">
      <alignment/>
      <protection/>
    </xf>
    <xf numFmtId="0" fontId="15" fillId="10" borderId="0" xfId="0" applyNumberFormat="1" applyFont="1" applyFill="1" applyAlignment="1" applyProtection="1">
      <alignment horizontal="center"/>
      <protection/>
    </xf>
    <xf numFmtId="0" fontId="11" fillId="31" borderId="10" xfId="0" applyNumberFormat="1" applyFont="1" applyFill="1" applyBorder="1" applyAlignment="1" applyProtection="1">
      <alignment horizontal="center" vertical="center" wrapText="1"/>
      <protection/>
    </xf>
    <xf numFmtId="0" fontId="21" fillId="30" borderId="0" xfId="53" applyNumberFormat="1" applyFont="1" applyFill="1" applyBorder="1" applyProtection="1">
      <alignment/>
      <protection/>
    </xf>
    <xf numFmtId="0" fontId="29" fillId="10" borderId="0" xfId="0" applyNumberFormat="1" applyFont="1" applyFill="1" applyAlignment="1" applyProtection="1">
      <alignment/>
      <protection/>
    </xf>
    <xf numFmtId="0" fontId="11" fillId="31" borderId="10" xfId="0" applyNumberFormat="1" applyFont="1" applyFill="1" applyBorder="1" applyAlignment="1" applyProtection="1">
      <alignment horizontal="left" vertical="center" wrapText="1"/>
      <protection/>
    </xf>
    <xf numFmtId="0" fontId="12" fillId="31" borderId="10" xfId="0" applyNumberFormat="1" applyFont="1" applyFill="1" applyBorder="1" applyAlignment="1" applyProtection="1">
      <alignment horizontal="left" vertical="center" wrapText="1"/>
      <protection/>
    </xf>
    <xf numFmtId="0" fontId="17" fillId="30" borderId="10" xfId="0" applyNumberFormat="1" applyFont="1" applyFill="1" applyBorder="1" applyAlignment="1" applyProtection="1">
      <alignment horizontal="center" vertical="center" wrapText="1"/>
      <protection/>
    </xf>
    <xf numFmtId="0" fontId="5" fillId="30" borderId="10" xfId="50" applyNumberFormat="1" applyFont="1" applyFill="1" applyBorder="1" applyAlignment="1" applyProtection="1">
      <alignment horizontal="center" vertical="center" wrapText="1"/>
      <protection/>
    </xf>
    <xf numFmtId="197" fontId="11" fillId="31" borderId="10" xfId="0" applyNumberFormat="1" applyFont="1" applyFill="1" applyBorder="1" applyAlignment="1" applyProtection="1">
      <alignment horizontal="center" vertical="center" wrapText="1"/>
      <protection/>
    </xf>
    <xf numFmtId="190" fontId="11" fillId="31" borderId="10" xfId="0" applyNumberFormat="1" applyFont="1" applyFill="1" applyBorder="1" applyAlignment="1" applyProtection="1">
      <alignment horizontal="center" vertical="center" wrapText="1"/>
      <protection/>
    </xf>
    <xf numFmtId="192" fontId="5" fillId="30" borderId="10" xfId="0" applyNumberFormat="1" applyFont="1" applyFill="1" applyBorder="1" applyAlignment="1" applyProtection="1">
      <alignment horizontal="center" vertical="center" wrapText="1"/>
      <protection/>
    </xf>
    <xf numFmtId="197" fontId="5" fillId="30" borderId="10" xfId="50" applyNumberFormat="1" applyFont="1" applyFill="1" applyBorder="1" applyAlignment="1" applyProtection="1">
      <alignment horizontal="center" vertical="center" wrapText="1"/>
      <protection/>
    </xf>
    <xf numFmtId="197" fontId="5" fillId="30" borderId="10" xfId="0" applyNumberFormat="1" applyFont="1" applyFill="1" applyBorder="1" applyAlignment="1" applyProtection="1">
      <alignment horizontal="center" vertical="center" wrapText="1"/>
      <protection/>
    </xf>
    <xf numFmtId="197" fontId="11" fillId="0" borderId="10" xfId="0" applyNumberFormat="1" applyFont="1" applyFill="1" applyBorder="1" applyAlignment="1" applyProtection="1">
      <alignment horizontal="center" vertical="center" wrapText="1"/>
      <protection locked="0"/>
    </xf>
    <xf numFmtId="192" fontId="17" fillId="0" borderId="10" xfId="0" applyNumberFormat="1" applyFont="1" applyFill="1" applyBorder="1" applyAlignment="1" applyProtection="1">
      <alignment horizontal="center" vertical="center" wrapText="1"/>
      <protection locked="0"/>
    </xf>
    <xf numFmtId="197" fontId="5" fillId="0" borderId="10" xfId="50" applyNumberFormat="1" applyFont="1" applyFill="1" applyBorder="1" applyAlignment="1" applyProtection="1">
      <alignment horizontal="center" vertical="center" wrapText="1"/>
      <protection locked="0"/>
    </xf>
    <xf numFmtId="0" fontId="5" fillId="31" borderId="0" xfId="43" applyFont="1" applyFill="1" applyBorder="1" applyAlignment="1" applyProtection="1">
      <alignment horizontal="left" vertical="center" wrapText="1"/>
      <protection/>
    </xf>
    <xf numFmtId="0" fontId="5" fillId="0" borderId="0" xfId="43" applyFont="1" applyBorder="1">
      <alignment/>
      <protection/>
    </xf>
    <xf numFmtId="0" fontId="61" fillId="31" borderId="0" xfId="43" applyFont="1" applyFill="1" applyBorder="1" applyAlignment="1" applyProtection="1">
      <alignment vertical="center" wrapText="1"/>
      <protection/>
    </xf>
    <xf numFmtId="0" fontId="11" fillId="31" borderId="0" xfId="43" applyFont="1" applyFill="1" applyBorder="1" applyAlignment="1" applyProtection="1">
      <alignment vertical="center" wrapText="1"/>
      <protection/>
    </xf>
    <xf numFmtId="0" fontId="62" fillId="31" borderId="0" xfId="43" applyFont="1" applyFill="1" applyBorder="1" applyAlignment="1" applyProtection="1">
      <alignment vertical="center" wrapText="1"/>
      <protection/>
    </xf>
    <xf numFmtId="0" fontId="17" fillId="30" borderId="10" xfId="0" applyNumberFormat="1" applyFont="1" applyFill="1" applyBorder="1" applyAlignment="1" applyProtection="1">
      <alignment horizontal="center" vertical="center" wrapText="1"/>
      <protection/>
    </xf>
    <xf numFmtId="0" fontId="14" fillId="31" borderId="10" xfId="0" applyNumberFormat="1" applyFont="1" applyFill="1" applyBorder="1" applyAlignment="1" applyProtection="1">
      <alignment horizontal="center" vertical="center" wrapText="1"/>
      <protection/>
    </xf>
    <xf numFmtId="0" fontId="25" fillId="31" borderId="0" xfId="0" applyNumberFormat="1" applyFont="1" applyFill="1" applyBorder="1" applyAlignment="1" applyProtection="1">
      <alignment horizontal="center" vertical="top" wrapText="1"/>
      <protection/>
    </xf>
    <xf numFmtId="0" fontId="11" fillId="31" borderId="11" xfId="0" applyNumberFormat="1" applyFont="1" applyFill="1" applyBorder="1" applyAlignment="1" applyProtection="1">
      <alignment horizontal="center" vertical="center" wrapText="1"/>
      <protection/>
    </xf>
    <xf numFmtId="0" fontId="11" fillId="31" borderId="12" xfId="0" applyNumberFormat="1" applyFont="1" applyFill="1" applyBorder="1" applyAlignment="1" applyProtection="1">
      <alignment horizontal="center" vertical="center" wrapText="1"/>
      <protection/>
    </xf>
    <xf numFmtId="0" fontId="11" fillId="31" borderId="13" xfId="0" applyNumberFormat="1" applyFont="1" applyFill="1" applyBorder="1" applyAlignment="1" applyProtection="1">
      <alignment horizontal="center" vertical="center" wrapText="1"/>
      <protection/>
    </xf>
    <xf numFmtId="0" fontId="30" fillId="31" borderId="10" xfId="0" applyNumberFormat="1" applyFont="1" applyFill="1" applyBorder="1" applyAlignment="1" applyProtection="1">
      <alignment horizontal="left" vertical="center" wrapText="1"/>
      <protection/>
    </xf>
    <xf numFmtId="0" fontId="14" fillId="31" borderId="10" xfId="0" applyNumberFormat="1" applyFont="1" applyFill="1" applyBorder="1" applyAlignment="1" applyProtection="1">
      <alignment horizontal="left" vertical="center" wrapText="1"/>
      <protection/>
    </xf>
    <xf numFmtId="0" fontId="16" fillId="30" borderId="0" xfId="0" applyNumberFormat="1" applyFont="1" applyFill="1" applyBorder="1" applyAlignment="1" applyProtection="1">
      <alignment horizontal="left" vertical="center" wrapText="1"/>
      <protection/>
    </xf>
    <xf numFmtId="0" fontId="25" fillId="30" borderId="0" xfId="0" applyNumberFormat="1" applyFont="1" applyFill="1" applyBorder="1" applyAlignment="1" applyProtection="1">
      <alignment horizontal="center" vertical="top" wrapText="1"/>
      <protection/>
    </xf>
    <xf numFmtId="0" fontId="17" fillId="31" borderId="10" xfId="0" applyNumberFormat="1" applyFont="1" applyFill="1" applyBorder="1" applyAlignment="1" applyProtection="1">
      <alignment horizontal="center" vertical="center" wrapText="1"/>
      <protection/>
    </xf>
    <xf numFmtId="0" fontId="17" fillId="30" borderId="10" xfId="0" applyNumberFormat="1" applyFont="1" applyFill="1" applyBorder="1" applyAlignment="1" applyProtection="1">
      <alignment horizontal="center" vertical="center" wrapText="1"/>
      <protection/>
    </xf>
    <xf numFmtId="0" fontId="16" fillId="30" borderId="14" xfId="0" applyNumberFormat="1" applyFont="1" applyFill="1" applyBorder="1" applyAlignment="1" applyProtection="1">
      <alignment horizontal="left" vertical="center" wrapText="1"/>
      <protection/>
    </xf>
    <xf numFmtId="0" fontId="23" fillId="6" borderId="0" xfId="46" applyNumberFormat="1" applyFont="1" applyFill="1" applyBorder="1" applyAlignment="1" applyProtection="1">
      <alignment horizontal="center" vertical="center"/>
      <protection/>
    </xf>
    <xf numFmtId="0" fontId="25" fillId="6" borderId="0" xfId="46" applyNumberFormat="1" applyFont="1" applyFill="1" applyBorder="1" applyAlignment="1" applyProtection="1">
      <alignment horizontal="center" vertical="center"/>
      <protection/>
    </xf>
    <xf numFmtId="0" fontId="19" fillId="6" borderId="0" xfId="46" applyNumberFormat="1" applyFont="1" applyFill="1" applyBorder="1" applyAlignment="1" applyProtection="1">
      <alignment horizontal="left" vertical="center" wrapText="1"/>
      <protection/>
    </xf>
    <xf numFmtId="0" fontId="13" fillId="6" borderId="0" xfId="46" applyNumberFormat="1" applyFont="1" applyFill="1" applyBorder="1" applyAlignment="1" applyProtection="1">
      <alignment horizontal="left" vertical="center"/>
      <protection/>
    </xf>
    <xf numFmtId="0" fontId="13" fillId="6" borderId="10" xfId="0" applyNumberFormat="1" applyFont="1" applyFill="1" applyBorder="1" applyAlignment="1" applyProtection="1">
      <alignment horizontal="center" vertical="center"/>
      <protection/>
    </xf>
    <xf numFmtId="0" fontId="13" fillId="6" borderId="10" xfId="0" applyNumberFormat="1" applyFont="1" applyFill="1" applyBorder="1" applyAlignment="1" applyProtection="1">
      <alignment horizontal="center" vertical="center" wrapText="1"/>
      <protection/>
    </xf>
  </cellXfs>
  <cellStyles count="66">
    <cellStyle name="Normal" xfId="0"/>
    <cellStyle name="RowLevel_0" xfId="1"/>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Normal" xfId="33"/>
    <cellStyle name="Normal 2" xfId="34"/>
    <cellStyle name="Percent" xfId="35"/>
    <cellStyle name="标题" xfId="36"/>
    <cellStyle name="标题 1" xfId="37"/>
    <cellStyle name="标题 2" xfId="38"/>
    <cellStyle name="标题 3" xfId="39"/>
    <cellStyle name="标题 4" xfId="40"/>
    <cellStyle name="差" xfId="41"/>
    <cellStyle name="常规 10" xfId="42"/>
    <cellStyle name="常规 2" xfId="43"/>
    <cellStyle name="常规 2 3" xfId="44"/>
    <cellStyle name="常规 3" xfId="45"/>
    <cellStyle name="常规 3 2" xfId="46"/>
    <cellStyle name="常规 3 3" xfId="47"/>
    <cellStyle name="常规 4" xfId="48"/>
    <cellStyle name="常规 5" xfId="49"/>
    <cellStyle name="常规 5_马场垣房建固化清单-核对后" xfId="50"/>
    <cellStyle name="常规 6" xfId="51"/>
    <cellStyle name="常规 7" xfId="52"/>
    <cellStyle name="常规 7_马场垣房建固化清单-核对后" xfId="53"/>
    <cellStyle name="常规 8" xfId="54"/>
    <cellStyle name="常规 9"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适中" xfId="68"/>
    <cellStyle name="输出" xfId="69"/>
    <cellStyle name="输入" xfId="70"/>
    <cellStyle name="Followed Hyperlink" xfId="71"/>
    <cellStyle name="着色 1" xfId="72"/>
    <cellStyle name="着色 2" xfId="73"/>
    <cellStyle name="着色 3" xfId="74"/>
    <cellStyle name="着色 4" xfId="75"/>
    <cellStyle name="着色 5" xfId="76"/>
    <cellStyle name="着色 6" xfId="77"/>
    <cellStyle name="注释" xfId="78"/>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sheetPr>
  <dimension ref="A1:A34"/>
  <sheetViews>
    <sheetView tabSelected="1" view="pageBreakPreview" zoomScale="130" zoomScaleSheetLayoutView="130" zoomScalePageLayoutView="0" workbookViewId="0" topLeftCell="A1">
      <selection activeCell="A7" sqref="A7"/>
    </sheetView>
  </sheetViews>
  <sheetFormatPr defaultColWidth="9.00390625" defaultRowHeight="14.25"/>
  <cols>
    <col min="1" max="1" width="77.875" style="28" customWidth="1"/>
    <col min="2" max="16384" width="9.00390625" style="26" customWidth="1"/>
  </cols>
  <sheetData>
    <row r="1" ht="14.25">
      <c r="A1" s="25" t="s">
        <v>445</v>
      </c>
    </row>
    <row r="2" s="55" customFormat="1" ht="36">
      <c r="A2" s="54" t="s">
        <v>446</v>
      </c>
    </row>
    <row r="3" s="55" customFormat="1" ht="24">
      <c r="A3" s="54" t="s">
        <v>470</v>
      </c>
    </row>
    <row r="4" s="55" customFormat="1" ht="48">
      <c r="A4" s="54" t="s">
        <v>447</v>
      </c>
    </row>
    <row r="5" s="55" customFormat="1" ht="36">
      <c r="A5" s="54" t="s">
        <v>471</v>
      </c>
    </row>
    <row r="6" s="55" customFormat="1" ht="24">
      <c r="A6" s="54" t="s">
        <v>472</v>
      </c>
    </row>
    <row r="7" s="55" customFormat="1" ht="24">
      <c r="A7" s="54" t="s">
        <v>465</v>
      </c>
    </row>
    <row r="8" s="55" customFormat="1" ht="24">
      <c r="A8" s="54" t="s">
        <v>466</v>
      </c>
    </row>
    <row r="9" s="55" customFormat="1" ht="12">
      <c r="A9" s="54" t="s">
        <v>448</v>
      </c>
    </row>
    <row r="10" s="55" customFormat="1" ht="12">
      <c r="A10" s="54" t="s">
        <v>467</v>
      </c>
    </row>
    <row r="11" s="55" customFormat="1" ht="36">
      <c r="A11" s="54" t="s">
        <v>449</v>
      </c>
    </row>
    <row r="12" s="55" customFormat="1" ht="24">
      <c r="A12" s="54" t="s">
        <v>450</v>
      </c>
    </row>
    <row r="13" s="55" customFormat="1" ht="24">
      <c r="A13" s="54" t="s">
        <v>468</v>
      </c>
    </row>
    <row r="14" s="55" customFormat="1" ht="24">
      <c r="A14" s="54" t="s">
        <v>451</v>
      </c>
    </row>
    <row r="15" s="55" customFormat="1" ht="12">
      <c r="A15" s="54" t="s">
        <v>452</v>
      </c>
    </row>
    <row r="16" s="55" customFormat="1" ht="12">
      <c r="A16" s="54" t="s">
        <v>469</v>
      </c>
    </row>
    <row r="17" s="55" customFormat="1" ht="12">
      <c r="A17" s="54" t="s">
        <v>453</v>
      </c>
    </row>
    <row r="18" s="55" customFormat="1" ht="36">
      <c r="A18" s="54" t="s">
        <v>454</v>
      </c>
    </row>
    <row r="19" s="55" customFormat="1" ht="36">
      <c r="A19" s="54" t="s">
        <v>455</v>
      </c>
    </row>
    <row r="20" s="56" customFormat="1" ht="12">
      <c r="A20" s="54" t="s">
        <v>456</v>
      </c>
    </row>
    <row r="21" s="56" customFormat="1" ht="12">
      <c r="A21" s="54" t="s">
        <v>457</v>
      </c>
    </row>
    <row r="22" s="56" customFormat="1" ht="24">
      <c r="A22" s="54" t="s">
        <v>458</v>
      </c>
    </row>
    <row r="23" s="56" customFormat="1" ht="48">
      <c r="A23" s="54" t="s">
        <v>459</v>
      </c>
    </row>
    <row r="24" s="56" customFormat="1" ht="24">
      <c r="A24" s="54" t="s">
        <v>460</v>
      </c>
    </row>
    <row r="25" s="56" customFormat="1" ht="36">
      <c r="A25" s="54" t="s">
        <v>461</v>
      </c>
    </row>
    <row r="26" s="56" customFormat="1" ht="24">
      <c r="A26" s="54" t="s">
        <v>462</v>
      </c>
    </row>
    <row r="27" s="56" customFormat="1" ht="12">
      <c r="A27" s="57" t="s">
        <v>463</v>
      </c>
    </row>
    <row r="28" s="56" customFormat="1" ht="24">
      <c r="A28" s="57" t="s">
        <v>464</v>
      </c>
    </row>
    <row r="29" s="56" customFormat="1" ht="12">
      <c r="A29" s="57"/>
    </row>
    <row r="30" s="58" customFormat="1" ht="12.75">
      <c r="A30" s="27"/>
    </row>
    <row r="31" s="58" customFormat="1" ht="12.75">
      <c r="A31" s="27"/>
    </row>
    <row r="32" s="58" customFormat="1" ht="12.75">
      <c r="A32" s="27"/>
    </row>
    <row r="33" s="58" customFormat="1" ht="12.75">
      <c r="A33" s="27"/>
    </row>
    <row r="34" ht="12">
      <c r="A34" s="27"/>
    </row>
  </sheetData>
  <sheetProtection password="CF6C" sheet="1" formatColumns="0" formatRows="0"/>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2.xml><?xml version="1.0" encoding="utf-8"?>
<worksheet xmlns="http://schemas.openxmlformats.org/spreadsheetml/2006/main" xmlns:r="http://schemas.openxmlformats.org/officeDocument/2006/relationships">
  <sheetPr>
    <tabColor theme="6"/>
  </sheetPr>
  <dimension ref="A1:F36"/>
  <sheetViews>
    <sheetView showZeros="0" view="pageBreakPreview" zoomScale="85" zoomScaleSheetLayoutView="85" zoomScalePageLayoutView="0" workbookViewId="0" topLeftCell="A22">
      <selection activeCell="D31" sqref="D31"/>
    </sheetView>
  </sheetViews>
  <sheetFormatPr defaultColWidth="9.00390625" defaultRowHeight="14.25"/>
  <cols>
    <col min="1" max="1" width="7.625" style="35" customWidth="1"/>
    <col min="2" max="2" width="28.625" style="35" customWidth="1"/>
    <col min="3" max="3" width="7.625" style="35" customWidth="1"/>
    <col min="4" max="4" width="9.625" style="35" customWidth="1"/>
    <col min="5" max="5" width="11.625" style="38" customWidth="1"/>
    <col min="6" max="6" width="14.625" style="38" customWidth="1"/>
    <col min="7" max="8" width="9.00390625" style="35" customWidth="1"/>
    <col min="9" max="9" width="10.375" style="35" bestFit="1" customWidth="1"/>
    <col min="10" max="16384" width="9.00390625" style="35" customWidth="1"/>
  </cols>
  <sheetData>
    <row r="1" spans="1:6" s="41" customFormat="1" ht="24.75" customHeight="1">
      <c r="A1" s="61" t="s">
        <v>142</v>
      </c>
      <c r="B1" s="61"/>
      <c r="C1" s="61"/>
      <c r="D1" s="61"/>
      <c r="E1" s="61"/>
      <c r="F1" s="61"/>
    </row>
    <row r="2" spans="1:6" ht="19.5" customHeight="1">
      <c r="A2" s="65" t="s">
        <v>473</v>
      </c>
      <c r="B2" s="66"/>
      <c r="C2" s="66"/>
      <c r="D2" s="66"/>
      <c r="E2" s="66"/>
      <c r="F2" s="66"/>
    </row>
    <row r="3" spans="1:6" s="41" customFormat="1" ht="24.75" customHeight="1">
      <c r="A3" s="60" t="s">
        <v>130</v>
      </c>
      <c r="B3" s="60"/>
      <c r="C3" s="60"/>
      <c r="D3" s="60"/>
      <c r="E3" s="60"/>
      <c r="F3" s="60"/>
    </row>
    <row r="4" spans="1:6" s="41" customFormat="1" ht="21.75" customHeight="1">
      <c r="A4" s="36" t="s">
        <v>137</v>
      </c>
      <c r="B4" s="36" t="s">
        <v>129</v>
      </c>
      <c r="C4" s="36" t="s">
        <v>138</v>
      </c>
      <c r="D4" s="36" t="s">
        <v>139</v>
      </c>
      <c r="E4" s="36" t="s">
        <v>2</v>
      </c>
      <c r="F4" s="36" t="s">
        <v>3</v>
      </c>
    </row>
    <row r="5" spans="1:6" s="37" customFormat="1" ht="21.75" customHeight="1">
      <c r="A5" s="39" t="s">
        <v>15</v>
      </c>
      <c r="B5" s="42" t="s">
        <v>156</v>
      </c>
      <c r="C5" s="39" t="s">
        <v>16</v>
      </c>
      <c r="D5" s="46" t="s">
        <v>16</v>
      </c>
      <c r="E5" s="46"/>
      <c r="F5" s="47">
        <f>IF(D5="","",ROUND(ROUND(E5,2)*D5,0))</f>
      </c>
    </row>
    <row r="6" spans="1:6" s="37" customFormat="1" ht="21.75" customHeight="1">
      <c r="A6" s="39" t="s">
        <v>17</v>
      </c>
      <c r="B6" s="42" t="s">
        <v>157</v>
      </c>
      <c r="C6" s="39" t="s">
        <v>158</v>
      </c>
      <c r="D6" s="39">
        <v>1</v>
      </c>
      <c r="E6" s="46">
        <f>ROUND((SUM(F8:F35)+'清单合计'!D5+'清单合计'!D6+'清单合计'!D7+'清单合计'!D8+'清单合计'!D9)*0.003,2)</f>
        <v>2495.41</v>
      </c>
      <c r="F6" s="46">
        <f>IF(D6="","",ROUND(ROUND(E6,2)*D6,2))</f>
        <v>2495.41</v>
      </c>
    </row>
    <row r="7" spans="1:6" s="37" customFormat="1" ht="21.75" customHeight="1">
      <c r="A7" s="39" t="s">
        <v>18</v>
      </c>
      <c r="B7" s="42" t="s">
        <v>159</v>
      </c>
      <c r="C7" s="39" t="s">
        <v>158</v>
      </c>
      <c r="D7" s="39">
        <v>1</v>
      </c>
      <c r="E7" s="46">
        <f>3000000*3.5/1000</f>
        <v>10500</v>
      </c>
      <c r="F7" s="46">
        <f aca="true" t="shared" si="0" ref="F7:F35">IF(D7="","",ROUND(ROUND(E7,2)*D7,2))</f>
        <v>10500</v>
      </c>
    </row>
    <row r="8" spans="1:6" s="37" customFormat="1" ht="21.75" customHeight="1">
      <c r="A8" s="39" t="s">
        <v>19</v>
      </c>
      <c r="B8" s="42" t="s">
        <v>160</v>
      </c>
      <c r="C8" s="39" t="s">
        <v>158</v>
      </c>
      <c r="D8" s="39">
        <v>1</v>
      </c>
      <c r="E8" s="51"/>
      <c r="F8" s="46">
        <f t="shared" si="0"/>
        <v>0</v>
      </c>
    </row>
    <row r="9" spans="1:6" s="37" customFormat="1" ht="21.75" customHeight="1">
      <c r="A9" s="39" t="s">
        <v>20</v>
      </c>
      <c r="B9" s="42" t="s">
        <v>161</v>
      </c>
      <c r="C9" s="39" t="s">
        <v>158</v>
      </c>
      <c r="D9" s="39" t="s">
        <v>16</v>
      </c>
      <c r="E9" s="51"/>
      <c r="F9" s="46">
        <f t="shared" si="0"/>
      </c>
    </row>
    <row r="10" spans="1:6" s="37" customFormat="1" ht="21.75" customHeight="1">
      <c r="A10" s="39" t="s">
        <v>17</v>
      </c>
      <c r="B10" s="42" t="s">
        <v>162</v>
      </c>
      <c r="C10" s="39" t="s">
        <v>33</v>
      </c>
      <c r="D10" s="39">
        <v>12312</v>
      </c>
      <c r="E10" s="51"/>
      <c r="F10" s="46">
        <f t="shared" si="0"/>
        <v>0</v>
      </c>
    </row>
    <row r="11" spans="1:6" s="37" customFormat="1" ht="21.75" customHeight="1">
      <c r="A11" s="39" t="s">
        <v>18</v>
      </c>
      <c r="B11" s="42" t="s">
        <v>163</v>
      </c>
      <c r="C11" s="39" t="s">
        <v>33</v>
      </c>
      <c r="D11" s="39">
        <v>3946</v>
      </c>
      <c r="E11" s="51"/>
      <c r="F11" s="46">
        <f t="shared" si="0"/>
        <v>0</v>
      </c>
    </row>
    <row r="12" spans="1:6" s="37" customFormat="1" ht="21.75" customHeight="1">
      <c r="A12" s="39" t="s">
        <v>42</v>
      </c>
      <c r="B12" s="42" t="s">
        <v>164</v>
      </c>
      <c r="C12" s="39" t="s">
        <v>1</v>
      </c>
      <c r="D12" s="39">
        <v>28324</v>
      </c>
      <c r="E12" s="51"/>
      <c r="F12" s="46">
        <f t="shared" si="0"/>
        <v>0</v>
      </c>
    </row>
    <row r="13" spans="1:6" s="37" customFormat="1" ht="21.75" customHeight="1">
      <c r="A13" s="39" t="s">
        <v>37</v>
      </c>
      <c r="B13" s="43" t="s">
        <v>165</v>
      </c>
      <c r="C13" s="39" t="s">
        <v>33</v>
      </c>
      <c r="D13" s="39">
        <v>4765</v>
      </c>
      <c r="E13" s="51"/>
      <c r="F13" s="46">
        <f t="shared" si="0"/>
        <v>0</v>
      </c>
    </row>
    <row r="14" spans="1:6" s="37" customFormat="1" ht="21.75" customHeight="1">
      <c r="A14" s="39" t="s">
        <v>39</v>
      </c>
      <c r="B14" s="42" t="s">
        <v>166</v>
      </c>
      <c r="C14" s="39" t="s">
        <v>1</v>
      </c>
      <c r="D14" s="39">
        <v>23824</v>
      </c>
      <c r="E14" s="51"/>
      <c r="F14" s="46">
        <f t="shared" si="0"/>
        <v>0</v>
      </c>
    </row>
    <row r="15" spans="1:6" s="37" customFormat="1" ht="21.75" customHeight="1">
      <c r="A15" s="39" t="s">
        <v>21</v>
      </c>
      <c r="B15" s="42" t="s">
        <v>167</v>
      </c>
      <c r="C15" s="39" t="s">
        <v>158</v>
      </c>
      <c r="D15" s="39">
        <v>1</v>
      </c>
      <c r="E15" s="46">
        <f>55453500*1.5/100</f>
        <v>831802.5</v>
      </c>
      <c r="F15" s="46">
        <f t="shared" si="0"/>
        <v>831802.5</v>
      </c>
    </row>
    <row r="16" spans="1:6" s="37" customFormat="1" ht="21.75" customHeight="1">
      <c r="A16" s="39" t="s">
        <v>22</v>
      </c>
      <c r="B16" s="42" t="s">
        <v>196</v>
      </c>
      <c r="C16" s="39" t="s">
        <v>158</v>
      </c>
      <c r="D16" s="39">
        <v>1</v>
      </c>
      <c r="E16" s="51"/>
      <c r="F16" s="46">
        <f t="shared" si="0"/>
        <v>0</v>
      </c>
    </row>
    <row r="17" spans="1:6" s="37" customFormat="1" ht="21.75" customHeight="1">
      <c r="A17" s="39" t="s">
        <v>23</v>
      </c>
      <c r="B17" s="42" t="s">
        <v>168</v>
      </c>
      <c r="C17" s="39" t="s">
        <v>158</v>
      </c>
      <c r="D17" s="39">
        <v>0</v>
      </c>
      <c r="E17" s="51"/>
      <c r="F17" s="46">
        <f t="shared" si="0"/>
        <v>0</v>
      </c>
    </row>
    <row r="18" spans="1:6" s="37" customFormat="1" ht="21.75" customHeight="1">
      <c r="A18" s="39" t="s">
        <v>17</v>
      </c>
      <c r="B18" s="42" t="s">
        <v>169</v>
      </c>
      <c r="C18" s="39" t="s">
        <v>117</v>
      </c>
      <c r="D18" s="39">
        <v>1.59</v>
      </c>
      <c r="E18" s="51"/>
      <c r="F18" s="46">
        <f t="shared" si="0"/>
        <v>0</v>
      </c>
    </row>
    <row r="19" spans="1:6" s="37" customFormat="1" ht="21.75" customHeight="1">
      <c r="A19" s="39" t="s">
        <v>24</v>
      </c>
      <c r="B19" s="42" t="s">
        <v>170</v>
      </c>
      <c r="C19" s="39" t="s">
        <v>158</v>
      </c>
      <c r="D19" s="39">
        <v>0</v>
      </c>
      <c r="E19" s="51"/>
      <c r="F19" s="46">
        <f t="shared" si="0"/>
        <v>0</v>
      </c>
    </row>
    <row r="20" spans="1:6" s="37" customFormat="1" ht="21.75" customHeight="1">
      <c r="A20" s="39" t="s">
        <v>171</v>
      </c>
      <c r="B20" s="42" t="s">
        <v>172</v>
      </c>
      <c r="C20" s="39" t="s">
        <v>173</v>
      </c>
      <c r="D20" s="39">
        <v>57.8</v>
      </c>
      <c r="E20" s="51"/>
      <c r="F20" s="46">
        <f t="shared" si="0"/>
        <v>0</v>
      </c>
    </row>
    <row r="21" spans="1:6" s="37" customFormat="1" ht="21.75" customHeight="1">
      <c r="A21" s="39" t="s">
        <v>25</v>
      </c>
      <c r="B21" s="42" t="s">
        <v>174</v>
      </c>
      <c r="C21" s="39" t="s">
        <v>158</v>
      </c>
      <c r="D21" s="39">
        <v>0</v>
      </c>
      <c r="E21" s="51"/>
      <c r="F21" s="46">
        <f t="shared" si="0"/>
        <v>0</v>
      </c>
    </row>
    <row r="22" spans="1:6" s="37" customFormat="1" ht="21.75" customHeight="1">
      <c r="A22" s="39" t="s">
        <v>17</v>
      </c>
      <c r="B22" s="42" t="s">
        <v>175</v>
      </c>
      <c r="C22" s="39" t="s">
        <v>176</v>
      </c>
      <c r="D22" s="39">
        <v>2</v>
      </c>
      <c r="E22" s="51"/>
      <c r="F22" s="46">
        <f t="shared" si="0"/>
        <v>0</v>
      </c>
    </row>
    <row r="23" spans="1:6" s="37" customFormat="1" ht="21.75" customHeight="1">
      <c r="A23" s="39" t="s">
        <v>64</v>
      </c>
      <c r="B23" s="42" t="s">
        <v>177</v>
      </c>
      <c r="C23" s="39" t="s">
        <v>158</v>
      </c>
      <c r="D23" s="39">
        <v>1</v>
      </c>
      <c r="E23" s="51"/>
      <c r="F23" s="46">
        <f t="shared" si="0"/>
        <v>0</v>
      </c>
    </row>
    <row r="24" spans="1:6" s="37" customFormat="1" ht="21.75" customHeight="1">
      <c r="A24" s="39" t="s">
        <v>178</v>
      </c>
      <c r="B24" s="42" t="s">
        <v>179</v>
      </c>
      <c r="C24" s="39" t="s">
        <v>158</v>
      </c>
      <c r="D24" s="39">
        <v>1</v>
      </c>
      <c r="E24" s="51"/>
      <c r="F24" s="46">
        <f t="shared" si="0"/>
        <v>0</v>
      </c>
    </row>
    <row r="25" spans="1:6" s="37" customFormat="1" ht="28.5" customHeight="1">
      <c r="A25" s="39" t="s">
        <v>26</v>
      </c>
      <c r="B25" s="42" t="s">
        <v>180</v>
      </c>
      <c r="C25" s="39" t="s">
        <v>158</v>
      </c>
      <c r="D25" s="39">
        <v>0</v>
      </c>
      <c r="E25" s="51"/>
      <c r="F25" s="46">
        <f t="shared" si="0"/>
        <v>0</v>
      </c>
    </row>
    <row r="26" spans="1:6" s="37" customFormat="1" ht="21.75" customHeight="1">
      <c r="A26" s="39" t="s">
        <v>17</v>
      </c>
      <c r="B26" s="42" t="s">
        <v>181</v>
      </c>
      <c r="C26" s="39" t="s">
        <v>1</v>
      </c>
      <c r="D26" s="39">
        <v>15600</v>
      </c>
      <c r="E26" s="51"/>
      <c r="F26" s="46">
        <f t="shared" si="0"/>
        <v>0</v>
      </c>
    </row>
    <row r="27" spans="1:6" s="37" customFormat="1" ht="21.75" customHeight="1">
      <c r="A27" s="39" t="s">
        <v>27</v>
      </c>
      <c r="B27" s="42" t="s">
        <v>182</v>
      </c>
      <c r="C27" s="39" t="s">
        <v>158</v>
      </c>
      <c r="D27" s="39">
        <v>0</v>
      </c>
      <c r="E27" s="51"/>
      <c r="F27" s="46">
        <f t="shared" si="0"/>
        <v>0</v>
      </c>
    </row>
    <row r="28" spans="1:6" s="37" customFormat="1" ht="21.75" customHeight="1">
      <c r="A28" s="39" t="s">
        <v>183</v>
      </c>
      <c r="B28" s="42" t="s">
        <v>184</v>
      </c>
      <c r="C28" s="39" t="s">
        <v>158</v>
      </c>
      <c r="D28" s="39">
        <v>0</v>
      </c>
      <c r="E28" s="51"/>
      <c r="F28" s="46">
        <f t="shared" si="0"/>
        <v>0</v>
      </c>
    </row>
    <row r="29" spans="1:6" s="37" customFormat="1" ht="21.75" customHeight="1">
      <c r="A29" s="39" t="s">
        <v>66</v>
      </c>
      <c r="B29" s="42" t="s">
        <v>185</v>
      </c>
      <c r="C29" s="39" t="s">
        <v>158</v>
      </c>
      <c r="D29" s="39">
        <v>0</v>
      </c>
      <c r="E29" s="51"/>
      <c r="F29" s="46">
        <f t="shared" si="0"/>
        <v>0</v>
      </c>
    </row>
    <row r="30" spans="1:6" s="37" customFormat="1" ht="21.75" customHeight="1">
      <c r="A30" s="39" t="s">
        <v>18</v>
      </c>
      <c r="B30" s="42" t="s">
        <v>186</v>
      </c>
      <c r="C30" s="39" t="s">
        <v>187</v>
      </c>
      <c r="D30" s="39">
        <v>1</v>
      </c>
      <c r="E30" s="51"/>
      <c r="F30" s="46">
        <f t="shared" si="0"/>
        <v>0</v>
      </c>
    </row>
    <row r="31" spans="1:6" s="37" customFormat="1" ht="21.75" customHeight="1">
      <c r="A31" s="39" t="s">
        <v>42</v>
      </c>
      <c r="B31" s="42" t="s">
        <v>188</v>
      </c>
      <c r="C31" s="39" t="s">
        <v>187</v>
      </c>
      <c r="D31" s="39">
        <v>1</v>
      </c>
      <c r="E31" s="51"/>
      <c r="F31" s="46">
        <f t="shared" si="0"/>
        <v>0</v>
      </c>
    </row>
    <row r="32" spans="1:6" s="37" customFormat="1" ht="24.75" customHeight="1">
      <c r="A32" s="39" t="s">
        <v>28</v>
      </c>
      <c r="B32" s="42" t="s">
        <v>189</v>
      </c>
      <c r="C32" s="39" t="s">
        <v>158</v>
      </c>
      <c r="D32" s="39">
        <v>0</v>
      </c>
      <c r="E32" s="51"/>
      <c r="F32" s="46">
        <f t="shared" si="0"/>
        <v>0</v>
      </c>
    </row>
    <row r="33" spans="1:6" s="37" customFormat="1" ht="21.75" customHeight="1">
      <c r="A33" s="39" t="s">
        <v>29</v>
      </c>
      <c r="B33" s="42" t="s">
        <v>190</v>
      </c>
      <c r="C33" s="39" t="s">
        <v>158</v>
      </c>
      <c r="D33" s="39">
        <v>0</v>
      </c>
      <c r="E33" s="51"/>
      <c r="F33" s="46">
        <f t="shared" si="0"/>
        <v>0</v>
      </c>
    </row>
    <row r="34" spans="1:6" s="37" customFormat="1" ht="21.75" customHeight="1">
      <c r="A34" s="39" t="s">
        <v>30</v>
      </c>
      <c r="B34" s="42" t="s">
        <v>191</v>
      </c>
      <c r="C34" s="39" t="s">
        <v>158</v>
      </c>
      <c r="D34" s="39">
        <v>0</v>
      </c>
      <c r="E34" s="51"/>
      <c r="F34" s="46">
        <f t="shared" si="0"/>
        <v>0</v>
      </c>
    </row>
    <row r="35" spans="1:6" s="37" customFormat="1" ht="24.75" customHeight="1">
      <c r="A35" s="39" t="s">
        <v>31</v>
      </c>
      <c r="B35" s="42" t="s">
        <v>192</v>
      </c>
      <c r="C35" s="39" t="s">
        <v>158</v>
      </c>
      <c r="D35" s="39">
        <v>0</v>
      </c>
      <c r="E35" s="51"/>
      <c r="F35" s="46">
        <f t="shared" si="0"/>
        <v>0</v>
      </c>
    </row>
    <row r="36" spans="1:6" s="37" customFormat="1" ht="24.75" customHeight="1">
      <c r="A36" s="62" t="s">
        <v>154</v>
      </c>
      <c r="B36" s="63"/>
      <c r="C36" s="63"/>
      <c r="D36" s="63"/>
      <c r="E36" s="64"/>
      <c r="F36" s="39">
        <f>ROUND(SUM(F5:F35),0)</f>
        <v>844798</v>
      </c>
    </row>
  </sheetData>
  <sheetProtection password="CF6C" sheet="1" formatColumns="0" formatRows="0"/>
  <mergeCells count="4">
    <mergeCell ref="A3:F3"/>
    <mergeCell ref="A1:F1"/>
    <mergeCell ref="A36:E36"/>
    <mergeCell ref="A2:F2"/>
  </mergeCells>
  <printOptions horizontalCentered="1"/>
  <pageMargins left="0.7480314960629921" right="0.7480314960629921" top="0.984251968503937" bottom="0.984251968503937" header="0.5118110236220472" footer="0.7874015748031497"/>
  <pageSetup horizontalDpi="600" verticalDpi="600" orientation="portrait" paperSize="9" r:id="rId1"/>
  <headerFooter alignWithMargins="0">
    <oddFooter>&amp;R&amp;10         （加盖投标人单位章）</oddFooter>
  </headerFooter>
</worksheet>
</file>

<file path=xl/worksheets/sheet3.xml><?xml version="1.0" encoding="utf-8"?>
<worksheet xmlns="http://schemas.openxmlformats.org/spreadsheetml/2006/main" xmlns:r="http://schemas.openxmlformats.org/officeDocument/2006/relationships">
  <sheetPr>
    <tabColor theme="6"/>
  </sheetPr>
  <dimension ref="A1:F85"/>
  <sheetViews>
    <sheetView showZeros="0" view="pageBreakPreview" zoomScale="85" zoomScaleSheetLayoutView="85" zoomScalePageLayoutView="0" workbookViewId="0" topLeftCell="A73">
      <selection activeCell="D82" sqref="D82"/>
    </sheetView>
  </sheetViews>
  <sheetFormatPr defaultColWidth="8.00390625" defaultRowHeight="14.25"/>
  <cols>
    <col min="1" max="1" width="7.625" style="29" customWidth="1"/>
    <col min="2" max="2" width="28.625" style="30" customWidth="1"/>
    <col min="3" max="3" width="7.625" style="22" customWidth="1"/>
    <col min="4" max="4" width="9.625" style="22" customWidth="1"/>
    <col min="5" max="5" width="11.625" style="20" customWidth="1"/>
    <col min="6" max="6" width="14.625" style="22" customWidth="1"/>
    <col min="7" max="16384" width="8.00390625" style="29" customWidth="1"/>
  </cols>
  <sheetData>
    <row r="1" spans="1:6" s="40" customFormat="1" ht="24.75" customHeight="1">
      <c r="A1" s="68" t="s">
        <v>151</v>
      </c>
      <c r="B1" s="68"/>
      <c r="C1" s="68"/>
      <c r="D1" s="68"/>
      <c r="E1" s="68"/>
      <c r="F1" s="68"/>
    </row>
    <row r="2" spans="1:6" ht="19.5" customHeight="1">
      <c r="A2" s="67" t="str">
        <f>'100章'!A2:F2</f>
        <v>茶卡镇北过境公路工程CKBSG1标段</v>
      </c>
      <c r="B2" s="67"/>
      <c r="C2" s="67"/>
      <c r="D2" s="67"/>
      <c r="E2" s="67"/>
      <c r="F2" s="67"/>
    </row>
    <row r="3" spans="1:6" s="40" customFormat="1" ht="24.75" customHeight="1">
      <c r="A3" s="60" t="s">
        <v>152</v>
      </c>
      <c r="B3" s="60"/>
      <c r="C3" s="60"/>
      <c r="D3" s="60"/>
      <c r="E3" s="60"/>
      <c r="F3" s="60"/>
    </row>
    <row r="4" spans="1:6" s="40" customFormat="1" ht="24.75" customHeight="1">
      <c r="A4" s="23" t="s">
        <v>136</v>
      </c>
      <c r="B4" s="23" t="s">
        <v>127</v>
      </c>
      <c r="C4" s="23" t="s">
        <v>134</v>
      </c>
      <c r="D4" s="23" t="s">
        <v>135</v>
      </c>
      <c r="E4" s="23" t="s">
        <v>5</v>
      </c>
      <c r="F4" s="23" t="s">
        <v>153</v>
      </c>
    </row>
    <row r="5" spans="1:6" ht="21.75" customHeight="1">
      <c r="A5" s="21" t="s">
        <v>197</v>
      </c>
      <c r="B5" s="34" t="s">
        <v>198</v>
      </c>
      <c r="C5" s="14" t="s">
        <v>16</v>
      </c>
      <c r="D5" s="59">
        <v>0</v>
      </c>
      <c r="E5" s="52"/>
      <c r="F5" s="48">
        <f>IF(D5="","",ROUND(ROUND(E5,2)*D5,2))</f>
        <v>0</v>
      </c>
    </row>
    <row r="6" spans="1:6" ht="21.75" customHeight="1">
      <c r="A6" s="21" t="s">
        <v>17</v>
      </c>
      <c r="B6" s="33" t="s">
        <v>199</v>
      </c>
      <c r="C6" s="14" t="s">
        <v>1</v>
      </c>
      <c r="D6" s="59">
        <v>55007</v>
      </c>
      <c r="E6" s="52"/>
      <c r="F6" s="48">
        <f aca="true" t="shared" si="0" ref="F6:F69">IF(D6="","",ROUND(ROUND(E6,2)*D6,2))</f>
        <v>0</v>
      </c>
    </row>
    <row r="7" spans="1:6" ht="21.75" customHeight="1">
      <c r="A7" s="21" t="s">
        <v>18</v>
      </c>
      <c r="B7" s="33" t="s">
        <v>200</v>
      </c>
      <c r="C7" s="14" t="s">
        <v>1</v>
      </c>
      <c r="D7" s="59">
        <v>0</v>
      </c>
      <c r="E7" s="52"/>
      <c r="F7" s="48">
        <f t="shared" si="0"/>
        <v>0</v>
      </c>
    </row>
    <row r="8" spans="1:6" ht="21.75" customHeight="1">
      <c r="A8" s="21" t="s">
        <v>42</v>
      </c>
      <c r="B8" s="33" t="s">
        <v>201</v>
      </c>
      <c r="C8" s="14" t="s">
        <v>33</v>
      </c>
      <c r="D8" s="59">
        <v>0</v>
      </c>
      <c r="E8" s="52"/>
      <c r="F8" s="48">
        <f t="shared" si="0"/>
        <v>0</v>
      </c>
    </row>
    <row r="9" spans="1:6" ht="21.75" customHeight="1">
      <c r="A9" s="21" t="s">
        <v>37</v>
      </c>
      <c r="B9" s="34" t="s">
        <v>202</v>
      </c>
      <c r="C9" s="14" t="s">
        <v>33</v>
      </c>
      <c r="D9" s="59">
        <v>22003</v>
      </c>
      <c r="E9" s="52"/>
      <c r="F9" s="48">
        <f t="shared" si="0"/>
        <v>0</v>
      </c>
    </row>
    <row r="10" spans="1:6" ht="21.75" customHeight="1">
      <c r="A10" s="21" t="s">
        <v>39</v>
      </c>
      <c r="B10" s="33" t="s">
        <v>203</v>
      </c>
      <c r="C10" s="14" t="s">
        <v>1</v>
      </c>
      <c r="D10" s="59">
        <v>55007</v>
      </c>
      <c r="E10" s="52"/>
      <c r="F10" s="48">
        <f t="shared" si="0"/>
        <v>0</v>
      </c>
    </row>
    <row r="11" spans="1:6" ht="21.75" customHeight="1">
      <c r="A11" s="21" t="s">
        <v>69</v>
      </c>
      <c r="B11" s="33" t="s">
        <v>204</v>
      </c>
      <c r="C11" s="14" t="s">
        <v>16</v>
      </c>
      <c r="D11" s="59">
        <v>0</v>
      </c>
      <c r="E11" s="52"/>
      <c r="F11" s="48">
        <f t="shared" si="0"/>
        <v>0</v>
      </c>
    </row>
    <row r="12" spans="1:6" ht="21.75" customHeight="1">
      <c r="A12" s="21" t="s">
        <v>17</v>
      </c>
      <c r="B12" s="33" t="s">
        <v>205</v>
      </c>
      <c r="C12" s="14" t="s">
        <v>1</v>
      </c>
      <c r="D12" s="59">
        <v>0</v>
      </c>
      <c r="E12" s="52"/>
      <c r="F12" s="48">
        <f t="shared" si="0"/>
        <v>0</v>
      </c>
    </row>
    <row r="13" spans="1:6" ht="21.75" customHeight="1">
      <c r="A13" s="21" t="s">
        <v>18</v>
      </c>
      <c r="B13" s="34" t="s">
        <v>206</v>
      </c>
      <c r="C13" s="14" t="s">
        <v>16</v>
      </c>
      <c r="D13" s="59">
        <v>0</v>
      </c>
      <c r="E13" s="52"/>
      <c r="F13" s="48">
        <f t="shared" si="0"/>
        <v>0</v>
      </c>
    </row>
    <row r="14" spans="1:6" ht="21.75" customHeight="1">
      <c r="A14" s="21" t="s">
        <v>89</v>
      </c>
      <c r="B14" s="33" t="s">
        <v>207</v>
      </c>
      <c r="C14" s="14" t="s">
        <v>1</v>
      </c>
      <c r="D14" s="59">
        <v>6591.1</v>
      </c>
      <c r="E14" s="52"/>
      <c r="F14" s="48">
        <f t="shared" si="0"/>
        <v>0</v>
      </c>
    </row>
    <row r="15" spans="1:6" ht="21.75" customHeight="1">
      <c r="A15" s="21" t="s">
        <v>90</v>
      </c>
      <c r="B15" s="33" t="s">
        <v>208</v>
      </c>
      <c r="C15" s="14" t="s">
        <v>1</v>
      </c>
      <c r="D15" s="59">
        <v>6490.5</v>
      </c>
      <c r="E15" s="52"/>
      <c r="F15" s="48">
        <f t="shared" si="0"/>
        <v>0</v>
      </c>
    </row>
    <row r="16" spans="1:6" ht="21.75" customHeight="1">
      <c r="A16" s="21" t="s">
        <v>91</v>
      </c>
      <c r="B16" s="33" t="s">
        <v>209</v>
      </c>
      <c r="C16" s="14" t="s">
        <v>1</v>
      </c>
      <c r="D16" s="59">
        <v>2940</v>
      </c>
      <c r="E16" s="52"/>
      <c r="F16" s="48">
        <f t="shared" si="0"/>
        <v>0</v>
      </c>
    </row>
    <row r="17" spans="1:6" ht="21.75" customHeight="1">
      <c r="A17" s="21" t="s">
        <v>92</v>
      </c>
      <c r="B17" s="34" t="s">
        <v>210</v>
      </c>
      <c r="C17" s="14" t="s">
        <v>1</v>
      </c>
      <c r="D17" s="59">
        <v>5324.7</v>
      </c>
      <c r="E17" s="52"/>
      <c r="F17" s="48">
        <f t="shared" si="0"/>
        <v>0</v>
      </c>
    </row>
    <row r="18" spans="1:6" ht="21.75" customHeight="1">
      <c r="A18" s="21" t="s">
        <v>93</v>
      </c>
      <c r="B18" s="33" t="s">
        <v>211</v>
      </c>
      <c r="C18" s="14" t="s">
        <v>1</v>
      </c>
      <c r="D18" s="59">
        <v>5175</v>
      </c>
      <c r="E18" s="52"/>
      <c r="F18" s="48">
        <f t="shared" si="0"/>
        <v>0</v>
      </c>
    </row>
    <row r="19" spans="1:6" ht="21.75" customHeight="1">
      <c r="A19" s="21" t="s">
        <v>118</v>
      </c>
      <c r="B19" s="33" t="s">
        <v>212</v>
      </c>
      <c r="C19" s="14" t="s">
        <v>33</v>
      </c>
      <c r="D19" s="59">
        <v>21.9</v>
      </c>
      <c r="E19" s="52"/>
      <c r="F19" s="48">
        <f t="shared" si="0"/>
        <v>0</v>
      </c>
    </row>
    <row r="20" spans="1:6" ht="21.75" customHeight="1">
      <c r="A20" s="21" t="s">
        <v>119</v>
      </c>
      <c r="B20" s="33" t="s">
        <v>213</v>
      </c>
      <c r="C20" s="14" t="s">
        <v>33</v>
      </c>
      <c r="D20" s="59">
        <v>35.1</v>
      </c>
      <c r="E20" s="52"/>
      <c r="F20" s="48">
        <f t="shared" si="0"/>
        <v>0</v>
      </c>
    </row>
    <row r="21" spans="1:6" ht="21.75" customHeight="1">
      <c r="A21" s="21" t="s">
        <v>120</v>
      </c>
      <c r="B21" s="34" t="s">
        <v>214</v>
      </c>
      <c r="C21" s="14" t="s">
        <v>33</v>
      </c>
      <c r="D21" s="59">
        <v>277.3</v>
      </c>
      <c r="E21" s="52"/>
      <c r="F21" s="48">
        <f t="shared" si="0"/>
        <v>0</v>
      </c>
    </row>
    <row r="22" spans="1:6" ht="21.75" customHeight="1">
      <c r="A22" s="21" t="s">
        <v>37</v>
      </c>
      <c r="B22" s="33" t="s">
        <v>215</v>
      </c>
      <c r="C22" s="14" t="s">
        <v>16</v>
      </c>
      <c r="D22" s="59">
        <v>0</v>
      </c>
      <c r="E22" s="52"/>
      <c r="F22" s="48">
        <f t="shared" si="0"/>
        <v>0</v>
      </c>
    </row>
    <row r="23" spans="1:6" ht="21.75" customHeight="1">
      <c r="A23" s="21" t="s">
        <v>47</v>
      </c>
      <c r="B23" s="33" t="s">
        <v>216</v>
      </c>
      <c r="C23" s="14" t="s">
        <v>1</v>
      </c>
      <c r="D23" s="59">
        <v>225</v>
      </c>
      <c r="E23" s="52"/>
      <c r="F23" s="48">
        <f t="shared" si="0"/>
        <v>0</v>
      </c>
    </row>
    <row r="24" spans="1:6" ht="21.75" customHeight="1">
      <c r="A24" s="21" t="s">
        <v>72</v>
      </c>
      <c r="B24" s="33" t="s">
        <v>217</v>
      </c>
      <c r="C24" s="14" t="s">
        <v>1</v>
      </c>
      <c r="D24" s="59">
        <v>225</v>
      </c>
      <c r="E24" s="52"/>
      <c r="F24" s="48">
        <f t="shared" si="0"/>
        <v>0</v>
      </c>
    </row>
    <row r="25" spans="1:6" ht="21.75" customHeight="1">
      <c r="A25" s="21" t="s">
        <v>70</v>
      </c>
      <c r="B25" s="34" t="s">
        <v>218</v>
      </c>
      <c r="C25" s="14" t="s">
        <v>1</v>
      </c>
      <c r="D25" s="59">
        <v>225</v>
      </c>
      <c r="E25" s="52"/>
      <c r="F25" s="48">
        <f t="shared" si="0"/>
        <v>0</v>
      </c>
    </row>
    <row r="26" spans="1:6" ht="21.75" customHeight="1">
      <c r="A26" s="21" t="s">
        <v>95</v>
      </c>
      <c r="B26" s="33" t="s">
        <v>219</v>
      </c>
      <c r="C26" s="14" t="s">
        <v>1</v>
      </c>
      <c r="D26" s="59">
        <v>225</v>
      </c>
      <c r="E26" s="52"/>
      <c r="F26" s="48">
        <f t="shared" si="0"/>
        <v>0</v>
      </c>
    </row>
    <row r="27" spans="1:6" ht="21.75" customHeight="1">
      <c r="A27" s="21" t="s">
        <v>32</v>
      </c>
      <c r="B27" s="33" t="s">
        <v>220</v>
      </c>
      <c r="C27" s="14" t="s">
        <v>16</v>
      </c>
      <c r="D27" s="59">
        <v>0</v>
      </c>
      <c r="E27" s="52"/>
      <c r="F27" s="48">
        <f t="shared" si="0"/>
        <v>0</v>
      </c>
    </row>
    <row r="28" spans="1:6" ht="21.75" customHeight="1">
      <c r="A28" s="21" t="s">
        <v>18</v>
      </c>
      <c r="B28" s="33" t="s">
        <v>221</v>
      </c>
      <c r="C28" s="14" t="s">
        <v>33</v>
      </c>
      <c r="D28" s="59">
        <v>99</v>
      </c>
      <c r="E28" s="52"/>
      <c r="F28" s="48">
        <f t="shared" si="0"/>
        <v>0</v>
      </c>
    </row>
    <row r="29" spans="1:6" ht="21.75" customHeight="1">
      <c r="A29" s="21" t="s">
        <v>42</v>
      </c>
      <c r="B29" s="34" t="s">
        <v>222</v>
      </c>
      <c r="C29" s="14" t="s">
        <v>33</v>
      </c>
      <c r="D29" s="59">
        <v>323</v>
      </c>
      <c r="E29" s="52"/>
      <c r="F29" s="48">
        <f t="shared" si="0"/>
        <v>0</v>
      </c>
    </row>
    <row r="30" spans="1:6" ht="21.75" customHeight="1">
      <c r="A30" s="21" t="s">
        <v>34</v>
      </c>
      <c r="B30" s="33" t="s">
        <v>223</v>
      </c>
      <c r="C30" s="14" t="s">
        <v>16</v>
      </c>
      <c r="D30" s="59">
        <v>0</v>
      </c>
      <c r="E30" s="52"/>
      <c r="F30" s="48">
        <f t="shared" si="0"/>
        <v>0</v>
      </c>
    </row>
    <row r="31" spans="1:6" ht="21.75" customHeight="1">
      <c r="A31" s="21" t="s">
        <v>17</v>
      </c>
      <c r="B31" s="33" t="s">
        <v>224</v>
      </c>
      <c r="C31" s="14" t="s">
        <v>33</v>
      </c>
      <c r="D31" s="59">
        <v>7856</v>
      </c>
      <c r="E31" s="52"/>
      <c r="F31" s="48">
        <f t="shared" si="0"/>
        <v>0</v>
      </c>
    </row>
    <row r="32" spans="1:6" ht="21.75" customHeight="1">
      <c r="A32" s="21" t="s">
        <v>18</v>
      </c>
      <c r="B32" s="33" t="s">
        <v>225</v>
      </c>
      <c r="C32" s="14" t="s">
        <v>33</v>
      </c>
      <c r="D32" s="59">
        <v>0</v>
      </c>
      <c r="E32" s="52"/>
      <c r="F32" s="48">
        <f t="shared" si="0"/>
        <v>0</v>
      </c>
    </row>
    <row r="33" spans="1:6" ht="21.75" customHeight="1">
      <c r="A33" s="21" t="s">
        <v>35</v>
      </c>
      <c r="B33" s="34" t="s">
        <v>226</v>
      </c>
      <c r="C33" s="44" t="s">
        <v>16</v>
      </c>
      <c r="D33" s="59">
        <v>0</v>
      </c>
      <c r="E33" s="52"/>
      <c r="F33" s="48">
        <f t="shared" si="0"/>
        <v>0</v>
      </c>
    </row>
    <row r="34" spans="1:6" ht="21.75" customHeight="1">
      <c r="A34" s="21" t="s">
        <v>17</v>
      </c>
      <c r="B34" s="33" t="s">
        <v>227</v>
      </c>
      <c r="C34" s="14" t="s">
        <v>33</v>
      </c>
      <c r="D34" s="59">
        <v>3105</v>
      </c>
      <c r="E34" s="52"/>
      <c r="F34" s="48">
        <f t="shared" si="0"/>
        <v>0</v>
      </c>
    </row>
    <row r="35" spans="1:6" ht="21.75" customHeight="1">
      <c r="A35" s="21" t="s">
        <v>18</v>
      </c>
      <c r="B35" s="33" t="s">
        <v>228</v>
      </c>
      <c r="C35" s="14" t="s">
        <v>33</v>
      </c>
      <c r="D35" s="59">
        <v>0</v>
      </c>
      <c r="E35" s="52"/>
      <c r="F35" s="48">
        <f t="shared" si="0"/>
        <v>0</v>
      </c>
    </row>
    <row r="36" spans="1:6" ht="21.75" customHeight="1">
      <c r="A36" s="21" t="s">
        <v>36</v>
      </c>
      <c r="B36" s="33" t="s">
        <v>229</v>
      </c>
      <c r="C36" s="14" t="s">
        <v>16</v>
      </c>
      <c r="D36" s="59">
        <v>0</v>
      </c>
      <c r="E36" s="52"/>
      <c r="F36" s="48">
        <f t="shared" si="0"/>
        <v>0</v>
      </c>
    </row>
    <row r="37" spans="1:6" ht="21.75" customHeight="1">
      <c r="A37" s="14" t="s">
        <v>17</v>
      </c>
      <c r="B37" s="34" t="s">
        <v>230</v>
      </c>
      <c r="C37" s="14" t="s">
        <v>16</v>
      </c>
      <c r="D37" s="59">
        <v>0</v>
      </c>
      <c r="E37" s="52"/>
      <c r="F37" s="48">
        <f t="shared" si="0"/>
        <v>0</v>
      </c>
    </row>
    <row r="38" spans="1:6" ht="21.75" customHeight="1">
      <c r="A38" s="14" t="s">
        <v>87</v>
      </c>
      <c r="B38" s="33" t="s">
        <v>231</v>
      </c>
      <c r="C38" s="14" t="s">
        <v>33</v>
      </c>
      <c r="D38" s="59">
        <v>1901.5</v>
      </c>
      <c r="E38" s="52"/>
      <c r="F38" s="48">
        <f t="shared" si="0"/>
        <v>0</v>
      </c>
    </row>
    <row r="39" spans="1:6" ht="21.75" customHeight="1">
      <c r="A39" s="14" t="s">
        <v>48</v>
      </c>
      <c r="B39" s="33" t="s">
        <v>232</v>
      </c>
      <c r="C39" s="14" t="s">
        <v>33</v>
      </c>
      <c r="D39" s="59">
        <v>5766.4</v>
      </c>
      <c r="E39" s="52"/>
      <c r="F39" s="48">
        <f t="shared" si="0"/>
        <v>0</v>
      </c>
    </row>
    <row r="40" spans="1:6" ht="21.75" customHeight="1">
      <c r="A40" s="14" t="s">
        <v>37</v>
      </c>
      <c r="B40" s="33" t="s">
        <v>233</v>
      </c>
      <c r="C40" s="14" t="s">
        <v>33</v>
      </c>
      <c r="D40" s="59">
        <v>110549.6</v>
      </c>
      <c r="E40" s="52"/>
      <c r="F40" s="48">
        <f t="shared" si="0"/>
        <v>0</v>
      </c>
    </row>
    <row r="41" spans="1:6" ht="21.75" customHeight="1">
      <c r="A41" s="14" t="s">
        <v>38</v>
      </c>
      <c r="B41" s="33" t="s">
        <v>234</v>
      </c>
      <c r="C41" s="14" t="s">
        <v>33</v>
      </c>
      <c r="D41" s="59">
        <v>14724</v>
      </c>
      <c r="E41" s="52"/>
      <c r="F41" s="48">
        <f t="shared" si="0"/>
        <v>0</v>
      </c>
    </row>
    <row r="42" spans="1:6" ht="21.75" customHeight="1">
      <c r="A42" s="14" t="s">
        <v>235</v>
      </c>
      <c r="B42" s="33" t="s">
        <v>236</v>
      </c>
      <c r="C42" s="14" t="s">
        <v>33</v>
      </c>
      <c r="D42" s="59">
        <v>14724</v>
      </c>
      <c r="E42" s="52"/>
      <c r="F42" s="48">
        <f t="shared" si="0"/>
        <v>0</v>
      </c>
    </row>
    <row r="43" spans="1:6" ht="21.75" customHeight="1">
      <c r="A43" s="14" t="s">
        <v>237</v>
      </c>
      <c r="B43" s="33" t="s">
        <v>238</v>
      </c>
      <c r="C43" s="14" t="s">
        <v>1</v>
      </c>
      <c r="D43" s="59">
        <v>4931</v>
      </c>
      <c r="E43" s="52"/>
      <c r="F43" s="48">
        <f t="shared" si="0"/>
        <v>0</v>
      </c>
    </row>
    <row r="44" spans="1:6" ht="21.75" customHeight="1">
      <c r="A44" s="14" t="s">
        <v>85</v>
      </c>
      <c r="B44" s="33" t="s">
        <v>239</v>
      </c>
      <c r="C44" s="14" t="s">
        <v>33</v>
      </c>
      <c r="D44" s="59">
        <v>4369.3</v>
      </c>
      <c r="E44" s="52"/>
      <c r="F44" s="48">
        <f t="shared" si="0"/>
        <v>0</v>
      </c>
    </row>
    <row r="45" spans="1:6" ht="21.75" customHeight="1">
      <c r="A45" s="14" t="s">
        <v>86</v>
      </c>
      <c r="B45" s="33" t="s">
        <v>240</v>
      </c>
      <c r="C45" s="14" t="s">
        <v>16</v>
      </c>
      <c r="D45" s="59">
        <v>0</v>
      </c>
      <c r="E45" s="52"/>
      <c r="F45" s="48">
        <f t="shared" si="0"/>
        <v>0</v>
      </c>
    </row>
    <row r="46" spans="1:6" ht="21.75" customHeight="1">
      <c r="A46" s="14" t="s">
        <v>241</v>
      </c>
      <c r="B46" s="33" t="s">
        <v>242</v>
      </c>
      <c r="C46" s="14" t="s">
        <v>33</v>
      </c>
      <c r="D46" s="59">
        <v>6925</v>
      </c>
      <c r="E46" s="52"/>
      <c r="F46" s="48">
        <f t="shared" si="0"/>
        <v>0</v>
      </c>
    </row>
    <row r="47" spans="1:6" ht="21.75" customHeight="1">
      <c r="A47" s="14" t="s">
        <v>243</v>
      </c>
      <c r="B47" s="33" t="s">
        <v>244</v>
      </c>
      <c r="C47" s="14" t="s">
        <v>33</v>
      </c>
      <c r="D47" s="59">
        <v>6925</v>
      </c>
      <c r="E47" s="52"/>
      <c r="F47" s="48">
        <f t="shared" si="0"/>
        <v>0</v>
      </c>
    </row>
    <row r="48" spans="1:6" ht="21.75" customHeight="1">
      <c r="A48" s="14" t="s">
        <v>245</v>
      </c>
      <c r="B48" s="33" t="s">
        <v>203</v>
      </c>
      <c r="C48" s="14" t="s">
        <v>1</v>
      </c>
      <c r="D48" s="59">
        <v>31409</v>
      </c>
      <c r="E48" s="52"/>
      <c r="F48" s="48">
        <f t="shared" si="0"/>
        <v>0</v>
      </c>
    </row>
    <row r="49" spans="1:6" ht="21.75" customHeight="1">
      <c r="A49" s="14" t="s">
        <v>246</v>
      </c>
      <c r="B49" s="33" t="s">
        <v>202</v>
      </c>
      <c r="C49" s="14" t="s">
        <v>33</v>
      </c>
      <c r="D49" s="59">
        <v>3141</v>
      </c>
      <c r="E49" s="52"/>
      <c r="F49" s="48">
        <f t="shared" si="0"/>
        <v>0</v>
      </c>
    </row>
    <row r="50" spans="1:6" ht="21.75" customHeight="1">
      <c r="A50" s="14" t="s">
        <v>247</v>
      </c>
      <c r="B50" s="33" t="s">
        <v>248</v>
      </c>
      <c r="C50" s="14" t="s">
        <v>33</v>
      </c>
      <c r="D50" s="59">
        <v>12626</v>
      </c>
      <c r="E50" s="52"/>
      <c r="F50" s="48">
        <f t="shared" si="0"/>
        <v>0</v>
      </c>
    </row>
    <row r="51" spans="1:6" ht="21.75" customHeight="1">
      <c r="A51" s="14" t="s">
        <v>249</v>
      </c>
      <c r="B51" s="33" t="s">
        <v>250</v>
      </c>
      <c r="C51" s="14" t="s">
        <v>33</v>
      </c>
      <c r="D51" s="59">
        <v>9656</v>
      </c>
      <c r="E51" s="52"/>
      <c r="F51" s="48">
        <f t="shared" si="0"/>
        <v>0</v>
      </c>
    </row>
    <row r="52" spans="1:6" ht="21.75" customHeight="1">
      <c r="A52" s="14" t="s">
        <v>251</v>
      </c>
      <c r="B52" s="33" t="s">
        <v>252</v>
      </c>
      <c r="C52" s="14" t="s">
        <v>33</v>
      </c>
      <c r="D52" s="59">
        <v>2970</v>
      </c>
      <c r="E52" s="52"/>
      <c r="F52" s="48">
        <f t="shared" si="0"/>
        <v>0</v>
      </c>
    </row>
    <row r="53" spans="1:6" ht="21.75" customHeight="1">
      <c r="A53" s="14" t="s">
        <v>253</v>
      </c>
      <c r="B53" s="33" t="s">
        <v>254</v>
      </c>
      <c r="C53" s="14" t="s">
        <v>16</v>
      </c>
      <c r="D53" s="59">
        <v>0</v>
      </c>
      <c r="E53" s="52"/>
      <c r="F53" s="48">
        <f t="shared" si="0"/>
        <v>0</v>
      </c>
    </row>
    <row r="54" spans="1:6" ht="21.75" customHeight="1">
      <c r="A54" s="14" t="s">
        <v>255</v>
      </c>
      <c r="B54" s="33" t="s">
        <v>256</v>
      </c>
      <c r="C54" s="14" t="s">
        <v>1</v>
      </c>
      <c r="D54" s="59">
        <v>590</v>
      </c>
      <c r="E54" s="52"/>
      <c r="F54" s="48">
        <f t="shared" si="0"/>
        <v>0</v>
      </c>
    </row>
    <row r="55" spans="1:6" ht="21.75" customHeight="1">
      <c r="A55" s="14" t="s">
        <v>257</v>
      </c>
      <c r="B55" s="33" t="s">
        <v>258</v>
      </c>
      <c r="C55" s="14" t="s">
        <v>1</v>
      </c>
      <c r="D55" s="59">
        <v>1137</v>
      </c>
      <c r="E55" s="52"/>
      <c r="F55" s="48">
        <f t="shared" si="0"/>
        <v>0</v>
      </c>
    </row>
    <row r="56" spans="1:6" ht="21.75" customHeight="1">
      <c r="A56" s="14" t="s">
        <v>259</v>
      </c>
      <c r="B56" s="33" t="s">
        <v>260</v>
      </c>
      <c r="C56" s="14" t="s">
        <v>33</v>
      </c>
      <c r="D56" s="59">
        <v>361</v>
      </c>
      <c r="E56" s="52"/>
      <c r="F56" s="48">
        <f t="shared" si="0"/>
        <v>0</v>
      </c>
    </row>
    <row r="57" spans="1:6" ht="21.75" customHeight="1">
      <c r="A57" s="14" t="s">
        <v>71</v>
      </c>
      <c r="B57" s="33" t="s">
        <v>261</v>
      </c>
      <c r="C57" s="14" t="s">
        <v>16</v>
      </c>
      <c r="D57" s="59">
        <v>0</v>
      </c>
      <c r="E57" s="52"/>
      <c r="F57" s="48">
        <f t="shared" si="0"/>
        <v>0</v>
      </c>
    </row>
    <row r="58" spans="1:6" ht="21.75" customHeight="1">
      <c r="A58" s="14" t="s">
        <v>17</v>
      </c>
      <c r="B58" s="33" t="s">
        <v>256</v>
      </c>
      <c r="C58" s="14" t="s">
        <v>1</v>
      </c>
      <c r="D58" s="59">
        <v>904</v>
      </c>
      <c r="E58" s="52"/>
      <c r="F58" s="48">
        <f t="shared" si="0"/>
        <v>0</v>
      </c>
    </row>
    <row r="59" spans="1:6" ht="21.75" customHeight="1">
      <c r="A59" s="14" t="s">
        <v>18</v>
      </c>
      <c r="B59" s="33" t="s">
        <v>248</v>
      </c>
      <c r="C59" s="14" t="s">
        <v>1</v>
      </c>
      <c r="D59" s="59">
        <v>128</v>
      </c>
      <c r="E59" s="52"/>
      <c r="F59" s="48">
        <f t="shared" si="0"/>
        <v>0</v>
      </c>
    </row>
    <row r="60" spans="1:6" ht="21.75" customHeight="1">
      <c r="A60" s="14" t="s">
        <v>42</v>
      </c>
      <c r="B60" s="33" t="s">
        <v>260</v>
      </c>
      <c r="C60" s="14" t="s">
        <v>33</v>
      </c>
      <c r="D60" s="59">
        <v>128</v>
      </c>
      <c r="E60" s="52"/>
      <c r="F60" s="48">
        <f t="shared" si="0"/>
        <v>0</v>
      </c>
    </row>
    <row r="61" spans="1:6" ht="21.75" customHeight="1">
      <c r="A61" s="14" t="s">
        <v>43</v>
      </c>
      <c r="B61" s="33" t="s">
        <v>262</v>
      </c>
      <c r="C61" s="14" t="s">
        <v>16</v>
      </c>
      <c r="D61" s="59">
        <v>0</v>
      </c>
      <c r="E61" s="52"/>
      <c r="F61" s="48">
        <f t="shared" si="0"/>
        <v>0</v>
      </c>
    </row>
    <row r="62" spans="1:6" ht="21.75" customHeight="1">
      <c r="A62" s="14" t="s">
        <v>263</v>
      </c>
      <c r="B62" s="33" t="s">
        <v>264</v>
      </c>
      <c r="C62" s="14" t="s">
        <v>33</v>
      </c>
      <c r="D62" s="59">
        <v>96</v>
      </c>
      <c r="E62" s="52"/>
      <c r="F62" s="48">
        <f t="shared" si="0"/>
        <v>0</v>
      </c>
    </row>
    <row r="63" spans="1:6" ht="21.75" customHeight="1">
      <c r="A63" s="14" t="s">
        <v>39</v>
      </c>
      <c r="B63" s="33" t="s">
        <v>265</v>
      </c>
      <c r="C63" s="14" t="s">
        <v>1</v>
      </c>
      <c r="D63" s="59">
        <v>462</v>
      </c>
      <c r="E63" s="52"/>
      <c r="F63" s="48">
        <f t="shared" si="0"/>
        <v>0</v>
      </c>
    </row>
    <row r="64" spans="1:6" ht="21.75" customHeight="1">
      <c r="A64" s="14" t="s">
        <v>253</v>
      </c>
      <c r="B64" s="33" t="s">
        <v>266</v>
      </c>
      <c r="C64" s="14" t="s">
        <v>1</v>
      </c>
      <c r="D64" s="59">
        <v>462</v>
      </c>
      <c r="E64" s="52"/>
      <c r="F64" s="48">
        <f t="shared" si="0"/>
        <v>0</v>
      </c>
    </row>
    <row r="65" spans="1:6" ht="21.75" customHeight="1">
      <c r="A65" s="14" t="s">
        <v>44</v>
      </c>
      <c r="B65" s="33" t="s">
        <v>267</v>
      </c>
      <c r="C65" s="14" t="s">
        <v>16</v>
      </c>
      <c r="D65" s="59">
        <v>0</v>
      </c>
      <c r="E65" s="52"/>
      <c r="F65" s="48">
        <f t="shared" si="0"/>
        <v>0</v>
      </c>
    </row>
    <row r="66" spans="1:6" ht="21.75" customHeight="1">
      <c r="A66" s="14" t="s">
        <v>42</v>
      </c>
      <c r="B66" s="33" t="s">
        <v>268</v>
      </c>
      <c r="C66" s="14" t="s">
        <v>33</v>
      </c>
      <c r="D66" s="59">
        <v>217.3</v>
      </c>
      <c r="E66" s="52"/>
      <c r="F66" s="48">
        <f t="shared" si="0"/>
        <v>0</v>
      </c>
    </row>
    <row r="67" spans="1:6" ht="21.75" customHeight="1">
      <c r="A67" s="14" t="s">
        <v>45</v>
      </c>
      <c r="B67" s="33" t="s">
        <v>269</v>
      </c>
      <c r="C67" s="14" t="s">
        <v>16</v>
      </c>
      <c r="D67" s="59">
        <v>0</v>
      </c>
      <c r="E67" s="52"/>
      <c r="F67" s="48">
        <f t="shared" si="0"/>
        <v>0</v>
      </c>
    </row>
    <row r="68" spans="1:6" ht="21.75" customHeight="1">
      <c r="A68" s="14" t="s">
        <v>42</v>
      </c>
      <c r="B68" s="33" t="s">
        <v>268</v>
      </c>
      <c r="C68" s="14" t="s">
        <v>33</v>
      </c>
      <c r="D68" s="59">
        <v>175.6</v>
      </c>
      <c r="E68" s="52"/>
      <c r="F68" s="48">
        <f t="shared" si="0"/>
        <v>0</v>
      </c>
    </row>
    <row r="69" spans="1:6" ht="21.75" customHeight="1">
      <c r="A69" s="14" t="s">
        <v>94</v>
      </c>
      <c r="B69" s="33" t="s">
        <v>270</v>
      </c>
      <c r="C69" s="14" t="s">
        <v>16</v>
      </c>
      <c r="D69" s="59">
        <v>0</v>
      </c>
      <c r="E69" s="52"/>
      <c r="F69" s="48">
        <f t="shared" si="0"/>
        <v>0</v>
      </c>
    </row>
    <row r="70" spans="1:6" ht="21.75" customHeight="1">
      <c r="A70" s="14" t="s">
        <v>17</v>
      </c>
      <c r="B70" s="33" t="s">
        <v>271</v>
      </c>
      <c r="C70" s="14" t="s">
        <v>16</v>
      </c>
      <c r="D70" s="59">
        <v>0</v>
      </c>
      <c r="E70" s="52"/>
      <c r="F70" s="48">
        <f aca="true" t="shared" si="1" ref="F70:F84">IF(D70="","",ROUND(ROUND(E70,2)*D70,2))</f>
        <v>0</v>
      </c>
    </row>
    <row r="71" spans="1:6" ht="21.75" customHeight="1">
      <c r="A71" s="14" t="s">
        <v>87</v>
      </c>
      <c r="B71" s="33" t="s">
        <v>272</v>
      </c>
      <c r="C71" s="14" t="s">
        <v>33</v>
      </c>
      <c r="D71" s="59">
        <v>322.5</v>
      </c>
      <c r="E71" s="52"/>
      <c r="F71" s="48">
        <f t="shared" si="1"/>
        <v>0</v>
      </c>
    </row>
    <row r="72" spans="1:6" ht="21.75" customHeight="1">
      <c r="A72" s="14" t="s">
        <v>48</v>
      </c>
      <c r="B72" s="33" t="s">
        <v>273</v>
      </c>
      <c r="C72" s="14" t="s">
        <v>125</v>
      </c>
      <c r="D72" s="59">
        <v>3750</v>
      </c>
      <c r="E72" s="52"/>
      <c r="F72" s="48">
        <f t="shared" si="1"/>
        <v>0</v>
      </c>
    </row>
    <row r="73" spans="1:6" ht="21.75" customHeight="1">
      <c r="A73" s="14" t="s">
        <v>46</v>
      </c>
      <c r="B73" s="33" t="s">
        <v>274</v>
      </c>
      <c r="C73" s="14" t="s">
        <v>16</v>
      </c>
      <c r="D73" s="59">
        <v>0</v>
      </c>
      <c r="E73" s="52"/>
      <c r="F73" s="48">
        <f t="shared" si="1"/>
        <v>0</v>
      </c>
    </row>
    <row r="74" spans="1:6" ht="21.75" customHeight="1">
      <c r="A74" s="14" t="s">
        <v>18</v>
      </c>
      <c r="B74" s="33" t="s">
        <v>275</v>
      </c>
      <c r="C74" s="14" t="s">
        <v>16</v>
      </c>
      <c r="D74" s="59">
        <v>0</v>
      </c>
      <c r="E74" s="52"/>
      <c r="F74" s="48">
        <f t="shared" si="1"/>
        <v>0</v>
      </c>
    </row>
    <row r="75" spans="1:6" ht="21.75" customHeight="1">
      <c r="A75" s="14" t="s">
        <v>89</v>
      </c>
      <c r="B75" s="33" t="s">
        <v>268</v>
      </c>
      <c r="C75" s="14" t="s">
        <v>33</v>
      </c>
      <c r="D75" s="59">
        <v>335.3</v>
      </c>
      <c r="E75" s="52"/>
      <c r="F75" s="48">
        <f t="shared" si="1"/>
        <v>0</v>
      </c>
    </row>
    <row r="76" spans="1:6" ht="21.75" customHeight="1">
      <c r="A76" s="14" t="s">
        <v>90</v>
      </c>
      <c r="B76" s="33" t="s">
        <v>276</v>
      </c>
      <c r="C76" s="14" t="s">
        <v>33</v>
      </c>
      <c r="D76" s="59">
        <v>183.7</v>
      </c>
      <c r="E76" s="52"/>
      <c r="F76" s="48">
        <f t="shared" si="1"/>
        <v>0</v>
      </c>
    </row>
    <row r="77" spans="1:6" ht="21.75" customHeight="1">
      <c r="A77" s="14" t="s">
        <v>91</v>
      </c>
      <c r="B77" s="33" t="s">
        <v>264</v>
      </c>
      <c r="C77" s="14" t="s">
        <v>33</v>
      </c>
      <c r="D77" s="59">
        <v>830.2</v>
      </c>
      <c r="E77" s="52"/>
      <c r="F77" s="48">
        <f t="shared" si="1"/>
        <v>0</v>
      </c>
    </row>
    <row r="78" spans="1:6" ht="21.75" customHeight="1">
      <c r="A78" s="14" t="s">
        <v>92</v>
      </c>
      <c r="B78" s="33" t="s">
        <v>277</v>
      </c>
      <c r="C78" s="14" t="s">
        <v>33</v>
      </c>
      <c r="D78" s="59">
        <v>211.4</v>
      </c>
      <c r="E78" s="52"/>
      <c r="F78" s="48">
        <f t="shared" si="1"/>
        <v>0</v>
      </c>
    </row>
    <row r="79" spans="1:6" ht="21.75" customHeight="1">
      <c r="A79" s="14" t="s">
        <v>278</v>
      </c>
      <c r="B79" s="33" t="s">
        <v>279</v>
      </c>
      <c r="C79" s="14" t="s">
        <v>280</v>
      </c>
      <c r="D79" s="59">
        <v>4483</v>
      </c>
      <c r="E79" s="52"/>
      <c r="F79" s="48">
        <f t="shared" si="1"/>
        <v>0</v>
      </c>
    </row>
    <row r="80" spans="1:6" ht="21.75" customHeight="1">
      <c r="A80" s="14" t="s">
        <v>281</v>
      </c>
      <c r="B80" s="33" t="s">
        <v>282</v>
      </c>
      <c r="C80" s="14" t="s">
        <v>16</v>
      </c>
      <c r="D80" s="59">
        <v>0</v>
      </c>
      <c r="E80" s="52"/>
      <c r="F80" s="48">
        <f t="shared" si="1"/>
        <v>0</v>
      </c>
    </row>
    <row r="81" spans="1:6" ht="21.75" customHeight="1">
      <c r="A81" s="14" t="s">
        <v>17</v>
      </c>
      <c r="B81" s="33" t="s">
        <v>283</v>
      </c>
      <c r="C81" s="14" t="s">
        <v>41</v>
      </c>
      <c r="D81" s="59">
        <v>107</v>
      </c>
      <c r="E81" s="52"/>
      <c r="F81" s="48">
        <f t="shared" si="1"/>
        <v>0</v>
      </c>
    </row>
    <row r="82" spans="1:6" ht="21.75" customHeight="1">
      <c r="A82" s="14" t="s">
        <v>18</v>
      </c>
      <c r="B82" s="33" t="s">
        <v>284</v>
      </c>
      <c r="C82" s="14" t="s">
        <v>41</v>
      </c>
      <c r="D82" s="59">
        <v>104</v>
      </c>
      <c r="E82" s="52"/>
      <c r="F82" s="48">
        <f t="shared" si="1"/>
        <v>0</v>
      </c>
    </row>
    <row r="83" spans="1:6" ht="21.75" customHeight="1">
      <c r="A83" s="14" t="s">
        <v>42</v>
      </c>
      <c r="B83" s="33" t="s">
        <v>285</v>
      </c>
      <c r="C83" s="14" t="s">
        <v>41</v>
      </c>
      <c r="D83" s="59">
        <v>104</v>
      </c>
      <c r="E83" s="52"/>
      <c r="F83" s="48">
        <f t="shared" si="1"/>
        <v>0</v>
      </c>
    </row>
    <row r="84" spans="1:6" ht="21.75" customHeight="1">
      <c r="A84" s="14" t="s">
        <v>286</v>
      </c>
      <c r="B84" s="33" t="s">
        <v>287</v>
      </c>
      <c r="C84" s="14" t="s">
        <v>1</v>
      </c>
      <c r="D84" s="59">
        <v>13300</v>
      </c>
      <c r="E84" s="52"/>
      <c r="F84" s="48">
        <f t="shared" si="1"/>
        <v>0</v>
      </c>
    </row>
    <row r="85" spans="1:6" ht="24.75" customHeight="1">
      <c r="A85" s="69" t="s">
        <v>155</v>
      </c>
      <c r="B85" s="69"/>
      <c r="C85" s="69"/>
      <c r="D85" s="69"/>
      <c r="E85" s="69"/>
      <c r="F85" s="48">
        <f>ROUND(SUM(F5:F84),0)</f>
        <v>0</v>
      </c>
    </row>
  </sheetData>
  <sheetProtection password="CF6C" sheet="1" formatColumns="0" formatRows="0"/>
  <mergeCells count="4">
    <mergeCell ref="A2:F2"/>
    <mergeCell ref="A3:F3"/>
    <mergeCell ref="A1:F1"/>
    <mergeCell ref="A85:E85"/>
  </mergeCells>
  <printOptions horizontalCentered="1"/>
  <pageMargins left="0.7480314960629921" right="0.7480314960629921" top="0.98425196850393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4.xml><?xml version="1.0" encoding="utf-8"?>
<worksheet xmlns="http://schemas.openxmlformats.org/spreadsheetml/2006/main" xmlns:r="http://schemas.openxmlformats.org/officeDocument/2006/relationships">
  <sheetPr>
    <tabColor theme="6"/>
  </sheetPr>
  <dimension ref="A1:F28"/>
  <sheetViews>
    <sheetView showZeros="0" view="pageBreakPreview" zoomScale="85" zoomScaleSheetLayoutView="85" zoomScalePageLayoutView="0" workbookViewId="0" topLeftCell="A16">
      <selection activeCell="D25" sqref="D25"/>
    </sheetView>
  </sheetViews>
  <sheetFormatPr defaultColWidth="8.00390625" defaultRowHeight="14.25"/>
  <cols>
    <col min="1" max="1" width="7.625" style="22" customWidth="1"/>
    <col min="2" max="2" width="28.625" style="32" customWidth="1"/>
    <col min="3" max="3" width="7.625" style="22" customWidth="1"/>
    <col min="4" max="4" width="9.625" style="22" customWidth="1"/>
    <col min="5" max="5" width="11.625" style="20" customWidth="1"/>
    <col min="6" max="6" width="14.625" style="22" customWidth="1"/>
    <col min="7" max="16384" width="8.00390625" style="29" customWidth="1"/>
  </cols>
  <sheetData>
    <row r="1" spans="1:6" s="40" customFormat="1" ht="24.75" customHeight="1">
      <c r="A1" s="68" t="s">
        <v>4</v>
      </c>
      <c r="B1" s="68"/>
      <c r="C1" s="68"/>
      <c r="D1" s="68"/>
      <c r="E1" s="68"/>
      <c r="F1" s="68"/>
    </row>
    <row r="2" spans="1:6" ht="19.5" customHeight="1">
      <c r="A2" s="71" t="str">
        <f>'100章'!A2:F2</f>
        <v>茶卡镇北过境公路工程CKBSG1标段</v>
      </c>
      <c r="B2" s="71"/>
      <c r="C2" s="71"/>
      <c r="D2" s="71"/>
      <c r="E2" s="71"/>
      <c r="F2" s="71"/>
    </row>
    <row r="3" spans="1:6" s="40" customFormat="1" ht="24.75" customHeight="1">
      <c r="A3" s="60" t="s">
        <v>148</v>
      </c>
      <c r="B3" s="60"/>
      <c r="C3" s="60"/>
      <c r="D3" s="60"/>
      <c r="E3" s="60"/>
      <c r="F3" s="60"/>
    </row>
    <row r="4" spans="1:6" s="40" customFormat="1" ht="24.75" customHeight="1">
      <c r="A4" s="24" t="s">
        <v>145</v>
      </c>
      <c r="B4" s="24" t="s">
        <v>149</v>
      </c>
      <c r="C4" s="24" t="s">
        <v>140</v>
      </c>
      <c r="D4" s="24" t="s">
        <v>150</v>
      </c>
      <c r="E4" s="24" t="s">
        <v>141</v>
      </c>
      <c r="F4" s="24" t="s">
        <v>6</v>
      </c>
    </row>
    <row r="5" spans="1:6" ht="21.75" customHeight="1">
      <c r="A5" s="19" t="s">
        <v>49</v>
      </c>
      <c r="B5" s="31" t="s">
        <v>288</v>
      </c>
      <c r="C5" s="19" t="s">
        <v>16</v>
      </c>
      <c r="D5" s="45">
        <v>0</v>
      </c>
      <c r="E5" s="53"/>
      <c r="F5" s="49">
        <f>IF(D5="","",ROUND(ROUND(E5,2)*D5,2))</f>
        <v>0</v>
      </c>
    </row>
    <row r="6" spans="1:6" ht="21.75" customHeight="1">
      <c r="A6" s="19" t="s">
        <v>17</v>
      </c>
      <c r="B6" s="31" t="s">
        <v>289</v>
      </c>
      <c r="C6" s="19" t="s">
        <v>1</v>
      </c>
      <c r="D6" s="45">
        <v>87224</v>
      </c>
      <c r="E6" s="53"/>
      <c r="F6" s="49">
        <f aca="true" t="shared" si="0" ref="F6:F27">IF(D6="","",ROUND(ROUND(E6,2)*D6,2))</f>
        <v>0</v>
      </c>
    </row>
    <row r="7" spans="1:6" ht="21.75" customHeight="1">
      <c r="A7" s="19" t="s">
        <v>18</v>
      </c>
      <c r="B7" s="31" t="s">
        <v>290</v>
      </c>
      <c r="C7" s="19" t="s">
        <v>1</v>
      </c>
      <c r="D7" s="45">
        <v>74</v>
      </c>
      <c r="E7" s="53"/>
      <c r="F7" s="49">
        <f t="shared" si="0"/>
        <v>0</v>
      </c>
    </row>
    <row r="8" spans="1:6" ht="21.75" customHeight="1">
      <c r="A8" s="19" t="s">
        <v>42</v>
      </c>
      <c r="B8" s="31" t="s">
        <v>291</v>
      </c>
      <c r="C8" s="19" t="s">
        <v>1</v>
      </c>
      <c r="D8" s="45">
        <v>13300</v>
      </c>
      <c r="E8" s="53"/>
      <c r="F8" s="49">
        <f t="shared" si="0"/>
        <v>0</v>
      </c>
    </row>
    <row r="9" spans="1:6" ht="21.75" customHeight="1">
      <c r="A9" s="19" t="s">
        <v>292</v>
      </c>
      <c r="B9" s="31" t="s">
        <v>293</v>
      </c>
      <c r="C9" s="19" t="s">
        <v>16</v>
      </c>
      <c r="D9" s="45">
        <v>0</v>
      </c>
      <c r="E9" s="53"/>
      <c r="F9" s="49">
        <f t="shared" si="0"/>
        <v>0</v>
      </c>
    </row>
    <row r="10" spans="1:6" ht="21.75" customHeight="1">
      <c r="A10" s="19" t="s">
        <v>17</v>
      </c>
      <c r="B10" s="31" t="s">
        <v>294</v>
      </c>
      <c r="C10" s="19" t="s">
        <v>1</v>
      </c>
      <c r="D10" s="45">
        <v>82183</v>
      </c>
      <c r="E10" s="53"/>
      <c r="F10" s="49">
        <f t="shared" si="0"/>
        <v>0</v>
      </c>
    </row>
    <row r="11" spans="1:6" ht="21.75" customHeight="1">
      <c r="A11" s="19" t="s">
        <v>295</v>
      </c>
      <c r="B11" s="31" t="s">
        <v>296</v>
      </c>
      <c r="C11" s="19" t="s">
        <v>16</v>
      </c>
      <c r="D11" s="45">
        <v>0</v>
      </c>
      <c r="E11" s="53"/>
      <c r="F11" s="49">
        <f t="shared" si="0"/>
        <v>0</v>
      </c>
    </row>
    <row r="12" spans="1:6" ht="21.75" customHeight="1">
      <c r="A12" s="19" t="s">
        <v>17</v>
      </c>
      <c r="B12" s="31" t="s">
        <v>294</v>
      </c>
      <c r="C12" s="19" t="s">
        <v>1</v>
      </c>
      <c r="D12" s="45">
        <v>78618</v>
      </c>
      <c r="E12" s="53"/>
      <c r="F12" s="49">
        <f t="shared" si="0"/>
        <v>0</v>
      </c>
    </row>
    <row r="13" spans="1:6" ht="21.75" customHeight="1">
      <c r="A13" s="19" t="s">
        <v>50</v>
      </c>
      <c r="B13" s="31" t="s">
        <v>297</v>
      </c>
      <c r="C13" s="19" t="s">
        <v>1</v>
      </c>
      <c r="D13" s="45">
        <v>78618</v>
      </c>
      <c r="E13" s="53"/>
      <c r="F13" s="49">
        <f t="shared" si="0"/>
        <v>0</v>
      </c>
    </row>
    <row r="14" spans="1:6" ht="21.75" customHeight="1">
      <c r="A14" s="19" t="s">
        <v>51</v>
      </c>
      <c r="B14" s="31" t="s">
        <v>298</v>
      </c>
      <c r="C14" s="19" t="s">
        <v>1</v>
      </c>
      <c r="D14" s="45">
        <v>80478</v>
      </c>
      <c r="E14" s="53"/>
      <c r="F14" s="49">
        <f t="shared" si="0"/>
        <v>0</v>
      </c>
    </row>
    <row r="15" spans="1:6" ht="21.75" customHeight="1">
      <c r="A15" s="19" t="s">
        <v>299</v>
      </c>
      <c r="B15" s="31" t="s">
        <v>300</v>
      </c>
      <c r="C15" s="19" t="s">
        <v>16</v>
      </c>
      <c r="D15" s="45">
        <v>0</v>
      </c>
      <c r="E15" s="53"/>
      <c r="F15" s="49">
        <f t="shared" si="0"/>
        <v>0</v>
      </c>
    </row>
    <row r="16" spans="1:6" ht="21.75" customHeight="1">
      <c r="A16" s="19" t="s">
        <v>17</v>
      </c>
      <c r="B16" s="31" t="s">
        <v>301</v>
      </c>
      <c r="C16" s="19" t="s">
        <v>1</v>
      </c>
      <c r="D16" s="45">
        <v>80703.3</v>
      </c>
      <c r="E16" s="53"/>
      <c r="F16" s="49">
        <f t="shared" si="0"/>
        <v>0</v>
      </c>
    </row>
    <row r="17" spans="1:6" ht="21.75" customHeight="1">
      <c r="A17" s="19" t="s">
        <v>302</v>
      </c>
      <c r="B17" s="31" t="s">
        <v>303</v>
      </c>
      <c r="C17" s="19" t="s">
        <v>16</v>
      </c>
      <c r="D17" s="45">
        <v>0</v>
      </c>
      <c r="E17" s="53"/>
      <c r="F17" s="49">
        <f t="shared" si="0"/>
        <v>0</v>
      </c>
    </row>
    <row r="18" spans="1:6" ht="21.75" customHeight="1">
      <c r="A18" s="19" t="s">
        <v>17</v>
      </c>
      <c r="B18" s="31" t="s">
        <v>304</v>
      </c>
      <c r="C18" s="19" t="s">
        <v>1</v>
      </c>
      <c r="D18" s="45">
        <v>78618</v>
      </c>
      <c r="E18" s="53"/>
      <c r="F18" s="49">
        <f t="shared" si="0"/>
        <v>0</v>
      </c>
    </row>
    <row r="19" spans="1:6" ht="21.75" customHeight="1">
      <c r="A19" s="19" t="s">
        <v>52</v>
      </c>
      <c r="B19" s="31" t="s">
        <v>305</v>
      </c>
      <c r="C19" s="19" t="s">
        <v>1</v>
      </c>
      <c r="D19" s="45">
        <v>78618</v>
      </c>
      <c r="E19" s="53"/>
      <c r="F19" s="49">
        <f t="shared" si="0"/>
        <v>0</v>
      </c>
    </row>
    <row r="20" spans="1:6" ht="21.75" customHeight="1">
      <c r="A20" s="19" t="s">
        <v>53</v>
      </c>
      <c r="B20" s="31" t="s">
        <v>306</v>
      </c>
      <c r="C20" s="19" t="s">
        <v>16</v>
      </c>
      <c r="D20" s="45">
        <v>0</v>
      </c>
      <c r="E20" s="53"/>
      <c r="F20" s="49">
        <f t="shared" si="0"/>
        <v>0</v>
      </c>
    </row>
    <row r="21" spans="1:6" ht="21.75" customHeight="1">
      <c r="A21" s="19" t="s">
        <v>17</v>
      </c>
      <c r="B21" s="31" t="s">
        <v>307</v>
      </c>
      <c r="C21" s="19" t="s">
        <v>1</v>
      </c>
      <c r="D21" s="45">
        <v>13360</v>
      </c>
      <c r="E21" s="53"/>
      <c r="F21" s="49">
        <f t="shared" si="0"/>
        <v>0</v>
      </c>
    </row>
    <row r="22" spans="1:6" ht="21.75" customHeight="1">
      <c r="A22" s="19" t="s">
        <v>54</v>
      </c>
      <c r="B22" s="31" t="s">
        <v>308</v>
      </c>
      <c r="C22" s="19" t="s">
        <v>33</v>
      </c>
      <c r="D22" s="45">
        <v>1092.9</v>
      </c>
      <c r="E22" s="53"/>
      <c r="F22" s="49">
        <f t="shared" si="0"/>
        <v>0</v>
      </c>
    </row>
    <row r="23" spans="1:6" ht="21.75" customHeight="1">
      <c r="A23" s="19" t="s">
        <v>121</v>
      </c>
      <c r="B23" s="31" t="s">
        <v>309</v>
      </c>
      <c r="C23" s="19"/>
      <c r="D23" s="45"/>
      <c r="E23" s="53"/>
      <c r="F23" s="49">
        <f t="shared" si="0"/>
      </c>
    </row>
    <row r="24" spans="1:6" ht="21.75" customHeight="1">
      <c r="A24" s="19" t="s">
        <v>17</v>
      </c>
      <c r="B24" s="31" t="s">
        <v>310</v>
      </c>
      <c r="C24" s="19" t="s">
        <v>33</v>
      </c>
      <c r="D24" s="45">
        <v>569.3</v>
      </c>
      <c r="E24" s="53"/>
      <c r="F24" s="49">
        <f t="shared" si="0"/>
        <v>0</v>
      </c>
    </row>
    <row r="25" spans="1:6" ht="21.75" customHeight="1">
      <c r="A25" s="19" t="s">
        <v>18</v>
      </c>
      <c r="B25" s="31" t="s">
        <v>311</v>
      </c>
      <c r="C25" s="19" t="s">
        <v>33</v>
      </c>
      <c r="D25" s="45">
        <v>53.2</v>
      </c>
      <c r="E25" s="53"/>
      <c r="F25" s="49">
        <f t="shared" si="0"/>
        <v>0</v>
      </c>
    </row>
    <row r="26" spans="1:6" ht="21.75" customHeight="1">
      <c r="A26" s="19" t="s">
        <v>55</v>
      </c>
      <c r="B26" s="31" t="s">
        <v>312</v>
      </c>
      <c r="C26" s="19" t="s">
        <v>16</v>
      </c>
      <c r="D26" s="45">
        <v>0</v>
      </c>
      <c r="E26" s="53"/>
      <c r="F26" s="49">
        <f t="shared" si="0"/>
        <v>0</v>
      </c>
    </row>
    <row r="27" spans="1:6" ht="21.75" customHeight="1">
      <c r="A27" s="19" t="s">
        <v>17</v>
      </c>
      <c r="B27" s="31" t="s">
        <v>313</v>
      </c>
      <c r="C27" s="19" t="s">
        <v>41</v>
      </c>
      <c r="D27" s="45">
        <v>1910</v>
      </c>
      <c r="E27" s="53"/>
      <c r="F27" s="49">
        <f t="shared" si="0"/>
        <v>0</v>
      </c>
    </row>
    <row r="28" spans="1:6" ht="24.75" customHeight="1">
      <c r="A28" s="70" t="s">
        <v>128</v>
      </c>
      <c r="B28" s="70"/>
      <c r="C28" s="70"/>
      <c r="D28" s="70"/>
      <c r="E28" s="70"/>
      <c r="F28" s="50">
        <f>ROUND(SUM(F5:F27),0)</f>
        <v>0</v>
      </c>
    </row>
  </sheetData>
  <sheetProtection password="CF6C" sheet="1" formatColumns="0" formatRows="0"/>
  <mergeCells count="4">
    <mergeCell ref="A3:F3"/>
    <mergeCell ref="A28:E28"/>
    <mergeCell ref="A1:F1"/>
    <mergeCell ref="A2:F2"/>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5.xml><?xml version="1.0" encoding="utf-8"?>
<worksheet xmlns="http://schemas.openxmlformats.org/spreadsheetml/2006/main" xmlns:r="http://schemas.openxmlformats.org/officeDocument/2006/relationships">
  <sheetPr>
    <tabColor theme="6"/>
  </sheetPr>
  <dimension ref="A1:F86"/>
  <sheetViews>
    <sheetView showZeros="0" view="pageBreakPreview" zoomScaleSheetLayoutView="100" zoomScalePageLayoutView="0" workbookViewId="0" topLeftCell="A1">
      <selection activeCell="D10" sqref="D10"/>
    </sheetView>
  </sheetViews>
  <sheetFormatPr defaultColWidth="8.00390625" defaultRowHeight="14.25"/>
  <cols>
    <col min="1" max="1" width="7.625" style="29" customWidth="1"/>
    <col min="2" max="2" width="28.625" style="32" customWidth="1"/>
    <col min="3" max="3" width="7.625" style="29" customWidth="1"/>
    <col min="4" max="4" width="9.625" style="29" customWidth="1"/>
    <col min="5" max="5" width="11.625" style="20" customWidth="1"/>
    <col min="6" max="6" width="14.625" style="22" customWidth="1"/>
    <col min="7" max="16384" width="8.00390625" style="29" customWidth="1"/>
  </cols>
  <sheetData>
    <row r="1" spans="1:6" s="40" customFormat="1" ht="24.75" customHeight="1">
      <c r="A1" s="68" t="s">
        <v>4</v>
      </c>
      <c r="B1" s="68"/>
      <c r="C1" s="68"/>
      <c r="D1" s="68"/>
      <c r="E1" s="68"/>
      <c r="F1" s="68"/>
    </row>
    <row r="2" spans="1:6" ht="19.5" customHeight="1">
      <c r="A2" s="71" t="str">
        <f>'100章'!A2:F2</f>
        <v>茶卡镇北过境公路工程CKBSG1标段</v>
      </c>
      <c r="B2" s="71"/>
      <c r="C2" s="71"/>
      <c r="D2" s="71"/>
      <c r="E2" s="71"/>
      <c r="F2" s="71"/>
    </row>
    <row r="3" spans="1:6" s="40" customFormat="1" ht="24.75" customHeight="1">
      <c r="A3" s="60" t="s">
        <v>56</v>
      </c>
      <c r="B3" s="60"/>
      <c r="C3" s="60"/>
      <c r="D3" s="60"/>
      <c r="E3" s="60"/>
      <c r="F3" s="60"/>
    </row>
    <row r="4" spans="1:6" s="40" customFormat="1" ht="24.75" customHeight="1">
      <c r="A4" s="24" t="s">
        <v>145</v>
      </c>
      <c r="B4" s="24" t="s">
        <v>127</v>
      </c>
      <c r="C4" s="24" t="s">
        <v>134</v>
      </c>
      <c r="D4" s="24" t="s">
        <v>135</v>
      </c>
      <c r="E4" s="24" t="s">
        <v>146</v>
      </c>
      <c r="F4" s="24" t="s">
        <v>6</v>
      </c>
    </row>
    <row r="5" spans="1:6" ht="21.75" customHeight="1">
      <c r="A5" s="19" t="s">
        <v>96</v>
      </c>
      <c r="B5" s="31" t="s">
        <v>314</v>
      </c>
      <c r="C5" s="19" t="s">
        <v>16</v>
      </c>
      <c r="D5" s="45">
        <v>0</v>
      </c>
      <c r="E5" s="53"/>
      <c r="F5" s="49">
        <f>IF(D5="","",ROUND(ROUND(E5,2)*D5,2))</f>
        <v>0</v>
      </c>
    </row>
    <row r="6" spans="1:6" ht="24.75" customHeight="1">
      <c r="A6" s="19" t="s">
        <v>17</v>
      </c>
      <c r="B6" s="31" t="s">
        <v>315</v>
      </c>
      <c r="C6" s="19" t="s">
        <v>57</v>
      </c>
      <c r="D6" s="45">
        <v>23842.06</v>
      </c>
      <c r="E6" s="53"/>
      <c r="F6" s="49">
        <f aca="true" t="shared" si="0" ref="F6:F69">IF(D6="","",ROUND(ROUND(E6,2)*D6,2))</f>
        <v>0</v>
      </c>
    </row>
    <row r="7" spans="1:6" ht="21.75" customHeight="1">
      <c r="A7" s="19" t="s">
        <v>18</v>
      </c>
      <c r="B7" s="31" t="s">
        <v>316</v>
      </c>
      <c r="C7" s="19" t="s">
        <v>57</v>
      </c>
      <c r="D7" s="45">
        <v>97681</v>
      </c>
      <c r="E7" s="53"/>
      <c r="F7" s="49">
        <f t="shared" si="0"/>
        <v>0</v>
      </c>
    </row>
    <row r="8" spans="1:6" ht="21.75" customHeight="1">
      <c r="A8" s="19" t="s">
        <v>97</v>
      </c>
      <c r="B8" s="31" t="s">
        <v>317</v>
      </c>
      <c r="C8" s="19" t="s">
        <v>16</v>
      </c>
      <c r="D8" s="45">
        <v>0</v>
      </c>
      <c r="E8" s="53"/>
      <c r="F8" s="49">
        <f t="shared" si="0"/>
        <v>0</v>
      </c>
    </row>
    <row r="9" spans="1:6" ht="21.75" customHeight="1">
      <c r="A9" s="19" t="s">
        <v>17</v>
      </c>
      <c r="B9" s="31" t="s">
        <v>315</v>
      </c>
      <c r="C9" s="19" t="s">
        <v>57</v>
      </c>
      <c r="D9" s="45">
        <v>7942.4</v>
      </c>
      <c r="E9" s="53"/>
      <c r="F9" s="49">
        <f t="shared" si="0"/>
        <v>0</v>
      </c>
    </row>
    <row r="10" spans="1:6" ht="21.75" customHeight="1">
      <c r="A10" s="19" t="s">
        <v>18</v>
      </c>
      <c r="B10" s="31" t="s">
        <v>316</v>
      </c>
      <c r="C10" s="19" t="s">
        <v>57</v>
      </c>
      <c r="D10" s="45">
        <v>134981</v>
      </c>
      <c r="E10" s="53"/>
      <c r="F10" s="49">
        <f t="shared" si="0"/>
        <v>0</v>
      </c>
    </row>
    <row r="11" spans="1:6" ht="21.75" customHeight="1">
      <c r="A11" s="19" t="s">
        <v>98</v>
      </c>
      <c r="B11" s="31" t="s">
        <v>318</v>
      </c>
      <c r="C11" s="19" t="s">
        <v>16</v>
      </c>
      <c r="D11" s="45">
        <v>0</v>
      </c>
      <c r="E11" s="53"/>
      <c r="F11" s="49">
        <f t="shared" si="0"/>
        <v>0</v>
      </c>
    </row>
    <row r="12" spans="1:6" ht="21.75" customHeight="1">
      <c r="A12" s="19" t="s">
        <v>17</v>
      </c>
      <c r="B12" s="31" t="s">
        <v>319</v>
      </c>
      <c r="C12" s="19" t="s">
        <v>57</v>
      </c>
      <c r="D12" s="45">
        <v>17421</v>
      </c>
      <c r="E12" s="53"/>
      <c r="F12" s="49">
        <f t="shared" si="0"/>
        <v>0</v>
      </c>
    </row>
    <row r="13" spans="1:6" ht="21.75" customHeight="1">
      <c r="A13" s="19" t="s">
        <v>18</v>
      </c>
      <c r="B13" s="31" t="s">
        <v>316</v>
      </c>
      <c r="C13" s="19" t="s">
        <v>57</v>
      </c>
      <c r="D13" s="45">
        <v>428644.53</v>
      </c>
      <c r="E13" s="53"/>
      <c r="F13" s="49">
        <f t="shared" si="0"/>
        <v>0</v>
      </c>
    </row>
    <row r="14" spans="1:6" ht="21.75" customHeight="1">
      <c r="A14" s="19" t="s">
        <v>99</v>
      </c>
      <c r="B14" s="31" t="s">
        <v>320</v>
      </c>
      <c r="C14" s="19" t="s">
        <v>16</v>
      </c>
      <c r="D14" s="45">
        <v>0</v>
      </c>
      <c r="E14" s="53"/>
      <c r="F14" s="49">
        <f t="shared" si="0"/>
        <v>0</v>
      </c>
    </row>
    <row r="15" spans="1:6" ht="21.75" customHeight="1">
      <c r="A15" s="19" t="s">
        <v>17</v>
      </c>
      <c r="B15" s="31" t="s">
        <v>319</v>
      </c>
      <c r="C15" s="19" t="s">
        <v>57</v>
      </c>
      <c r="D15" s="45">
        <v>13048.96</v>
      </c>
      <c r="E15" s="53"/>
      <c r="F15" s="49">
        <f t="shared" si="0"/>
        <v>0</v>
      </c>
    </row>
    <row r="16" spans="1:6" ht="21.75" customHeight="1">
      <c r="A16" s="19" t="s">
        <v>18</v>
      </c>
      <c r="B16" s="31" t="s">
        <v>316</v>
      </c>
      <c r="C16" s="19" t="s">
        <v>57</v>
      </c>
      <c r="D16" s="45">
        <v>57975</v>
      </c>
      <c r="E16" s="53"/>
      <c r="F16" s="49">
        <f t="shared" si="0"/>
        <v>0</v>
      </c>
    </row>
    <row r="17" spans="1:6" ht="21.75" customHeight="1">
      <c r="A17" s="19" t="s">
        <v>42</v>
      </c>
      <c r="B17" s="31" t="s">
        <v>321</v>
      </c>
      <c r="C17" s="19" t="s">
        <v>57</v>
      </c>
      <c r="D17" s="45">
        <v>124029.7</v>
      </c>
      <c r="E17" s="53"/>
      <c r="F17" s="49">
        <f t="shared" si="0"/>
        <v>0</v>
      </c>
    </row>
    <row r="18" spans="1:6" ht="21.75" customHeight="1">
      <c r="A18" s="19" t="s">
        <v>39</v>
      </c>
      <c r="B18" s="31" t="s">
        <v>322</v>
      </c>
      <c r="C18" s="19" t="s">
        <v>57</v>
      </c>
      <c r="D18" s="45">
        <v>28554.4</v>
      </c>
      <c r="E18" s="53"/>
      <c r="F18" s="49">
        <f t="shared" si="0"/>
        <v>0</v>
      </c>
    </row>
    <row r="19" spans="1:6" ht="21.75" customHeight="1">
      <c r="A19" s="19" t="s">
        <v>100</v>
      </c>
      <c r="B19" s="31" t="s">
        <v>227</v>
      </c>
      <c r="C19" s="19" t="s">
        <v>33</v>
      </c>
      <c r="D19" s="45">
        <v>1788</v>
      </c>
      <c r="E19" s="53"/>
      <c r="F19" s="49">
        <f t="shared" si="0"/>
        <v>0</v>
      </c>
    </row>
    <row r="20" spans="1:6" ht="21.75" customHeight="1">
      <c r="A20" s="19" t="s">
        <v>101</v>
      </c>
      <c r="B20" s="31" t="s">
        <v>323</v>
      </c>
      <c r="C20" s="19" t="s">
        <v>16</v>
      </c>
      <c r="D20" s="45">
        <v>0</v>
      </c>
      <c r="E20" s="53"/>
      <c r="F20" s="49">
        <f t="shared" si="0"/>
        <v>0</v>
      </c>
    </row>
    <row r="21" spans="1:6" ht="21.75" customHeight="1">
      <c r="A21" s="19" t="s">
        <v>17</v>
      </c>
      <c r="B21" s="31" t="s">
        <v>324</v>
      </c>
      <c r="C21" s="19" t="s">
        <v>16</v>
      </c>
      <c r="D21" s="45">
        <v>0</v>
      </c>
      <c r="E21" s="53"/>
      <c r="F21" s="49">
        <f t="shared" si="0"/>
        <v>0</v>
      </c>
    </row>
    <row r="22" spans="1:6" ht="21.75" customHeight="1">
      <c r="A22" s="19" t="s">
        <v>87</v>
      </c>
      <c r="B22" s="31" t="s">
        <v>325</v>
      </c>
      <c r="C22" s="19" t="s">
        <v>41</v>
      </c>
      <c r="D22" s="45">
        <v>160</v>
      </c>
      <c r="E22" s="53"/>
      <c r="F22" s="49">
        <f t="shared" si="0"/>
        <v>0</v>
      </c>
    </row>
    <row r="23" spans="1:6" ht="21.75" customHeight="1">
      <c r="A23" s="19" t="s">
        <v>48</v>
      </c>
      <c r="B23" s="31" t="s">
        <v>326</v>
      </c>
      <c r="C23" s="19" t="s">
        <v>41</v>
      </c>
      <c r="D23" s="45">
        <v>450</v>
      </c>
      <c r="E23" s="53"/>
      <c r="F23" s="49">
        <f t="shared" si="0"/>
        <v>0</v>
      </c>
    </row>
    <row r="24" spans="1:6" ht="21.75" customHeight="1">
      <c r="A24" s="19" t="s">
        <v>102</v>
      </c>
      <c r="B24" s="31" t="s">
        <v>327</v>
      </c>
      <c r="C24" s="19" t="s">
        <v>16</v>
      </c>
      <c r="D24" s="45">
        <v>0</v>
      </c>
      <c r="E24" s="53"/>
      <c r="F24" s="49">
        <f t="shared" si="0"/>
        <v>0</v>
      </c>
    </row>
    <row r="25" spans="1:6" ht="21.75" customHeight="1">
      <c r="A25" s="19" t="s">
        <v>17</v>
      </c>
      <c r="B25" s="31" t="s">
        <v>328</v>
      </c>
      <c r="C25" s="19" t="s">
        <v>33</v>
      </c>
      <c r="D25" s="45">
        <v>499.07</v>
      </c>
      <c r="E25" s="53"/>
      <c r="F25" s="49">
        <f t="shared" si="0"/>
        <v>0</v>
      </c>
    </row>
    <row r="26" spans="1:6" ht="21.75" customHeight="1">
      <c r="A26" s="19" t="s">
        <v>18</v>
      </c>
      <c r="B26" s="31" t="s">
        <v>329</v>
      </c>
      <c r="C26" s="19" t="s">
        <v>33</v>
      </c>
      <c r="D26" s="45">
        <v>17.9</v>
      </c>
      <c r="E26" s="53"/>
      <c r="F26" s="49">
        <f t="shared" si="0"/>
        <v>0</v>
      </c>
    </row>
    <row r="27" spans="1:6" ht="21.75" customHeight="1">
      <c r="A27" s="19" t="s">
        <v>103</v>
      </c>
      <c r="B27" s="31" t="s">
        <v>330</v>
      </c>
      <c r="C27" s="19" t="s">
        <v>16</v>
      </c>
      <c r="D27" s="45">
        <v>0</v>
      </c>
      <c r="E27" s="53"/>
      <c r="F27" s="49">
        <f t="shared" si="0"/>
        <v>0</v>
      </c>
    </row>
    <row r="28" spans="1:6" ht="21.75" customHeight="1">
      <c r="A28" s="19" t="s">
        <v>17</v>
      </c>
      <c r="B28" s="31" t="s">
        <v>331</v>
      </c>
      <c r="C28" s="19" t="s">
        <v>33</v>
      </c>
      <c r="D28" s="45">
        <v>82.1</v>
      </c>
      <c r="E28" s="53"/>
      <c r="F28" s="49">
        <f t="shared" si="0"/>
        <v>0</v>
      </c>
    </row>
    <row r="29" spans="1:6" ht="21.75" customHeight="1">
      <c r="A29" s="19" t="s">
        <v>18</v>
      </c>
      <c r="B29" s="31" t="s">
        <v>332</v>
      </c>
      <c r="C29" s="19" t="s">
        <v>33</v>
      </c>
      <c r="D29" s="45">
        <v>212.1</v>
      </c>
      <c r="E29" s="53"/>
      <c r="F29" s="49">
        <f t="shared" si="0"/>
        <v>0</v>
      </c>
    </row>
    <row r="30" spans="1:6" ht="21.75" customHeight="1">
      <c r="A30" s="19" t="s">
        <v>42</v>
      </c>
      <c r="B30" s="31" t="s">
        <v>333</v>
      </c>
      <c r="C30" s="19" t="s">
        <v>33</v>
      </c>
      <c r="D30" s="45">
        <v>328.16</v>
      </c>
      <c r="E30" s="53"/>
      <c r="F30" s="49">
        <f t="shared" si="0"/>
        <v>0</v>
      </c>
    </row>
    <row r="31" spans="1:6" ht="21.75" customHeight="1">
      <c r="A31" s="19" t="s">
        <v>37</v>
      </c>
      <c r="B31" s="31" t="s">
        <v>334</v>
      </c>
      <c r="C31" s="19" t="s">
        <v>33</v>
      </c>
      <c r="D31" s="45">
        <v>44.82</v>
      </c>
      <c r="E31" s="53"/>
      <c r="F31" s="49">
        <f t="shared" si="0"/>
        <v>0</v>
      </c>
    </row>
    <row r="32" spans="1:6" ht="21.75" customHeight="1">
      <c r="A32" s="19" t="s">
        <v>39</v>
      </c>
      <c r="B32" s="31" t="s">
        <v>335</v>
      </c>
      <c r="C32" s="19" t="s">
        <v>33</v>
      </c>
      <c r="D32" s="45">
        <v>215.8</v>
      </c>
      <c r="E32" s="53"/>
      <c r="F32" s="49">
        <f t="shared" si="0"/>
        <v>0</v>
      </c>
    </row>
    <row r="33" spans="1:6" ht="24.75" customHeight="1">
      <c r="A33" s="19" t="s">
        <v>40</v>
      </c>
      <c r="B33" s="31" t="s">
        <v>336</v>
      </c>
      <c r="C33" s="19" t="s">
        <v>33</v>
      </c>
      <c r="D33" s="45">
        <v>113.94</v>
      </c>
      <c r="E33" s="53"/>
      <c r="F33" s="49">
        <f t="shared" si="0"/>
        <v>0</v>
      </c>
    </row>
    <row r="34" spans="1:6" ht="21.75" customHeight="1">
      <c r="A34" s="19" t="s">
        <v>104</v>
      </c>
      <c r="B34" s="31" t="s">
        <v>337</v>
      </c>
      <c r="C34" s="19" t="s">
        <v>16</v>
      </c>
      <c r="D34" s="45">
        <v>0</v>
      </c>
      <c r="E34" s="53"/>
      <c r="F34" s="49">
        <f t="shared" si="0"/>
        <v>0</v>
      </c>
    </row>
    <row r="35" spans="1:6" ht="21.75" customHeight="1">
      <c r="A35" s="19" t="s">
        <v>17</v>
      </c>
      <c r="B35" s="31" t="s">
        <v>338</v>
      </c>
      <c r="C35" s="19" t="s">
        <v>33</v>
      </c>
      <c r="D35" s="45">
        <v>149.2</v>
      </c>
      <c r="E35" s="53"/>
      <c r="F35" s="49">
        <f t="shared" si="0"/>
        <v>0</v>
      </c>
    </row>
    <row r="36" spans="1:6" ht="21.75" customHeight="1">
      <c r="A36" s="19" t="s">
        <v>18</v>
      </c>
      <c r="B36" s="31" t="s">
        <v>339</v>
      </c>
      <c r="C36" s="19" t="s">
        <v>33</v>
      </c>
      <c r="D36" s="45">
        <v>6.75</v>
      </c>
      <c r="E36" s="53"/>
      <c r="F36" s="49">
        <f t="shared" si="0"/>
        <v>0</v>
      </c>
    </row>
    <row r="37" spans="1:6" ht="21.75" customHeight="1">
      <c r="A37" s="19" t="s">
        <v>42</v>
      </c>
      <c r="B37" s="31" t="s">
        <v>340</v>
      </c>
      <c r="C37" s="19" t="s">
        <v>33</v>
      </c>
      <c r="D37" s="45">
        <v>0.96</v>
      </c>
      <c r="E37" s="53"/>
      <c r="F37" s="49">
        <f t="shared" si="0"/>
        <v>0</v>
      </c>
    </row>
    <row r="38" spans="1:6" ht="21.75" customHeight="1">
      <c r="A38" s="19" t="s">
        <v>37</v>
      </c>
      <c r="B38" s="31" t="s">
        <v>341</v>
      </c>
      <c r="C38" s="19" t="s">
        <v>33</v>
      </c>
      <c r="D38" s="45">
        <v>12.3</v>
      </c>
      <c r="E38" s="53"/>
      <c r="F38" s="49">
        <f t="shared" si="0"/>
        <v>0</v>
      </c>
    </row>
    <row r="39" spans="1:6" ht="21.75" customHeight="1">
      <c r="A39" s="19" t="s">
        <v>39</v>
      </c>
      <c r="B39" s="31" t="s">
        <v>328</v>
      </c>
      <c r="C39" s="19" t="s">
        <v>33</v>
      </c>
      <c r="D39" s="45">
        <v>211.76</v>
      </c>
      <c r="E39" s="53"/>
      <c r="F39" s="49">
        <f t="shared" si="0"/>
        <v>0</v>
      </c>
    </row>
    <row r="40" spans="1:6" ht="21.75" customHeight="1">
      <c r="A40" s="19" t="s">
        <v>105</v>
      </c>
      <c r="B40" s="31" t="s">
        <v>342</v>
      </c>
      <c r="C40" s="19" t="s">
        <v>57</v>
      </c>
      <c r="D40" s="45">
        <v>78929.7</v>
      </c>
      <c r="E40" s="53"/>
      <c r="F40" s="49">
        <f t="shared" si="0"/>
        <v>0</v>
      </c>
    </row>
    <row r="41" spans="1:6" ht="21.75" customHeight="1">
      <c r="A41" s="19" t="s">
        <v>343</v>
      </c>
      <c r="B41" s="31" t="s">
        <v>344</v>
      </c>
      <c r="C41" s="19" t="s">
        <v>16</v>
      </c>
      <c r="D41" s="45">
        <v>0</v>
      </c>
      <c r="E41" s="53"/>
      <c r="F41" s="49">
        <f t="shared" si="0"/>
        <v>0</v>
      </c>
    </row>
    <row r="42" spans="1:6" ht="21.75" customHeight="1">
      <c r="A42" s="19" t="s">
        <v>17</v>
      </c>
      <c r="B42" s="31" t="s">
        <v>345</v>
      </c>
      <c r="C42" s="19" t="s">
        <v>33</v>
      </c>
      <c r="D42" s="45">
        <v>152.35</v>
      </c>
      <c r="E42" s="53"/>
      <c r="F42" s="49">
        <f t="shared" si="0"/>
        <v>0</v>
      </c>
    </row>
    <row r="43" spans="1:6" ht="21.75" customHeight="1">
      <c r="A43" s="19" t="s">
        <v>18</v>
      </c>
      <c r="B43" s="31" t="s">
        <v>346</v>
      </c>
      <c r="C43" s="19" t="s">
        <v>33</v>
      </c>
      <c r="D43" s="45">
        <v>44.8</v>
      </c>
      <c r="E43" s="53"/>
      <c r="F43" s="49">
        <f t="shared" si="0"/>
        <v>0</v>
      </c>
    </row>
    <row r="44" spans="1:6" ht="21.75" customHeight="1">
      <c r="A44" s="19" t="s">
        <v>106</v>
      </c>
      <c r="B44" s="31" t="s">
        <v>347</v>
      </c>
      <c r="C44" s="19" t="s">
        <v>16</v>
      </c>
      <c r="D44" s="45">
        <v>0</v>
      </c>
      <c r="E44" s="53"/>
      <c r="F44" s="49">
        <f t="shared" si="0"/>
        <v>0</v>
      </c>
    </row>
    <row r="45" spans="1:6" ht="21.75" customHeight="1">
      <c r="A45" s="19" t="s">
        <v>17</v>
      </c>
      <c r="B45" s="31" t="s">
        <v>345</v>
      </c>
      <c r="C45" s="19" t="s">
        <v>33</v>
      </c>
      <c r="D45" s="45">
        <v>1589.6</v>
      </c>
      <c r="E45" s="53"/>
      <c r="F45" s="49">
        <f t="shared" si="0"/>
        <v>0</v>
      </c>
    </row>
    <row r="46" spans="1:6" ht="21.75" customHeight="1">
      <c r="A46" s="19" t="s">
        <v>348</v>
      </c>
      <c r="B46" s="31" t="s">
        <v>349</v>
      </c>
      <c r="C46" s="19" t="s">
        <v>16</v>
      </c>
      <c r="D46" s="45">
        <v>0</v>
      </c>
      <c r="E46" s="53"/>
      <c r="F46" s="49">
        <f t="shared" si="0"/>
        <v>0</v>
      </c>
    </row>
    <row r="47" spans="1:6" ht="21.75" customHeight="1">
      <c r="A47" s="19" t="s">
        <v>17</v>
      </c>
      <c r="B47" s="31" t="s">
        <v>350</v>
      </c>
      <c r="C47" s="19" t="s">
        <v>33</v>
      </c>
      <c r="D47" s="45">
        <v>243</v>
      </c>
      <c r="E47" s="53"/>
      <c r="F47" s="49">
        <f t="shared" si="0"/>
        <v>0</v>
      </c>
    </row>
    <row r="48" spans="1:6" ht="21.75" customHeight="1">
      <c r="A48" s="19" t="s">
        <v>42</v>
      </c>
      <c r="B48" s="31" t="s">
        <v>351</v>
      </c>
      <c r="C48" s="19" t="s">
        <v>33</v>
      </c>
      <c r="D48" s="45">
        <v>281.6</v>
      </c>
      <c r="E48" s="53"/>
      <c r="F48" s="49">
        <f t="shared" si="0"/>
        <v>0</v>
      </c>
    </row>
    <row r="49" spans="1:6" ht="21.75" customHeight="1">
      <c r="A49" s="19" t="s">
        <v>37</v>
      </c>
      <c r="B49" s="31" t="s">
        <v>288</v>
      </c>
      <c r="C49" s="19" t="s">
        <v>33</v>
      </c>
      <c r="D49" s="45">
        <v>254.9</v>
      </c>
      <c r="E49" s="53"/>
      <c r="F49" s="49">
        <f t="shared" si="0"/>
        <v>0</v>
      </c>
    </row>
    <row r="50" spans="1:6" ht="21.75" customHeight="1">
      <c r="A50" s="19" t="s">
        <v>40</v>
      </c>
      <c r="B50" s="31" t="s">
        <v>352</v>
      </c>
      <c r="C50" s="19" t="s">
        <v>33</v>
      </c>
      <c r="D50" s="45">
        <v>41</v>
      </c>
      <c r="E50" s="53"/>
      <c r="F50" s="49">
        <f t="shared" si="0"/>
        <v>0</v>
      </c>
    </row>
    <row r="51" spans="1:6" ht="21.75" customHeight="1">
      <c r="A51" s="19" t="s">
        <v>353</v>
      </c>
      <c r="B51" s="31" t="s">
        <v>354</v>
      </c>
      <c r="C51" s="19" t="s">
        <v>33</v>
      </c>
      <c r="D51" s="45">
        <v>1579</v>
      </c>
      <c r="E51" s="53"/>
      <c r="F51" s="49">
        <f t="shared" si="0"/>
        <v>0</v>
      </c>
    </row>
    <row r="52" spans="1:6" ht="24.75" customHeight="1">
      <c r="A52" s="19" t="s">
        <v>122</v>
      </c>
      <c r="B52" s="31" t="s">
        <v>355</v>
      </c>
      <c r="C52" s="19" t="s">
        <v>33</v>
      </c>
      <c r="D52" s="45">
        <v>317.4</v>
      </c>
      <c r="E52" s="53"/>
      <c r="F52" s="49">
        <f t="shared" si="0"/>
        <v>0</v>
      </c>
    </row>
    <row r="53" spans="1:6" ht="21.75" customHeight="1">
      <c r="A53" s="19" t="s">
        <v>107</v>
      </c>
      <c r="B53" s="31" t="s">
        <v>356</v>
      </c>
      <c r="C53" s="19" t="s">
        <v>33</v>
      </c>
      <c r="D53" s="45">
        <v>334.15</v>
      </c>
      <c r="E53" s="53"/>
      <c r="F53" s="49">
        <f t="shared" si="0"/>
        <v>0</v>
      </c>
    </row>
    <row r="54" spans="1:6" ht="21.75" customHeight="1">
      <c r="A54" s="19" t="s">
        <v>108</v>
      </c>
      <c r="B54" s="31" t="s">
        <v>357</v>
      </c>
      <c r="C54" s="19" t="s">
        <v>16</v>
      </c>
      <c r="D54" s="45">
        <v>0</v>
      </c>
      <c r="E54" s="53"/>
      <c r="F54" s="49">
        <f t="shared" si="0"/>
        <v>0</v>
      </c>
    </row>
    <row r="55" spans="1:6" ht="21.75" customHeight="1">
      <c r="A55" s="19" t="s">
        <v>17</v>
      </c>
      <c r="B55" s="31" t="s">
        <v>358</v>
      </c>
      <c r="C55" s="19" t="s">
        <v>1</v>
      </c>
      <c r="D55" s="45">
        <v>4434.76</v>
      </c>
      <c r="E55" s="53"/>
      <c r="F55" s="49">
        <f t="shared" si="0"/>
        <v>0</v>
      </c>
    </row>
    <row r="56" spans="1:6" ht="21.75" customHeight="1">
      <c r="A56" s="19" t="s">
        <v>18</v>
      </c>
      <c r="B56" s="31" t="s">
        <v>359</v>
      </c>
      <c r="C56" s="19" t="s">
        <v>1</v>
      </c>
      <c r="D56" s="45">
        <v>4060.76</v>
      </c>
      <c r="E56" s="53"/>
      <c r="F56" s="49">
        <f t="shared" si="0"/>
        <v>0</v>
      </c>
    </row>
    <row r="57" spans="1:6" ht="21.75" customHeight="1">
      <c r="A57" s="19" t="s">
        <v>109</v>
      </c>
      <c r="B57" s="31" t="s">
        <v>360</v>
      </c>
      <c r="C57" s="19" t="s">
        <v>16</v>
      </c>
      <c r="D57" s="45">
        <v>0</v>
      </c>
      <c r="E57" s="53"/>
      <c r="F57" s="49">
        <f t="shared" si="0"/>
        <v>0</v>
      </c>
    </row>
    <row r="58" spans="1:6" ht="21.75" customHeight="1">
      <c r="A58" s="19" t="s">
        <v>17</v>
      </c>
      <c r="B58" s="31" t="s">
        <v>361</v>
      </c>
      <c r="C58" s="19" t="s">
        <v>41</v>
      </c>
      <c r="D58" s="45">
        <v>0</v>
      </c>
      <c r="E58" s="53"/>
      <c r="F58" s="49">
        <f t="shared" si="0"/>
        <v>0</v>
      </c>
    </row>
    <row r="59" spans="1:6" ht="21.75" customHeight="1">
      <c r="A59" s="19" t="s">
        <v>87</v>
      </c>
      <c r="B59" s="31" t="s">
        <v>362</v>
      </c>
      <c r="C59" s="19" t="s">
        <v>57</v>
      </c>
      <c r="D59" s="45">
        <v>3387.75</v>
      </c>
      <c r="E59" s="53"/>
      <c r="F59" s="49">
        <f t="shared" si="0"/>
        <v>0</v>
      </c>
    </row>
    <row r="60" spans="1:6" ht="21.75" customHeight="1">
      <c r="A60" s="19" t="s">
        <v>18</v>
      </c>
      <c r="B60" s="31" t="s">
        <v>363</v>
      </c>
      <c r="C60" s="19" t="s">
        <v>33</v>
      </c>
      <c r="D60" s="45">
        <v>0</v>
      </c>
      <c r="E60" s="53"/>
      <c r="F60" s="49">
        <f t="shared" si="0"/>
        <v>0</v>
      </c>
    </row>
    <row r="61" spans="1:6" ht="21.75" customHeight="1">
      <c r="A61" s="19" t="s">
        <v>37</v>
      </c>
      <c r="B61" s="31" t="s">
        <v>364</v>
      </c>
      <c r="C61" s="19" t="s">
        <v>1</v>
      </c>
      <c r="D61" s="45">
        <v>0</v>
      </c>
      <c r="E61" s="53"/>
      <c r="F61" s="49">
        <f t="shared" si="0"/>
        <v>0</v>
      </c>
    </row>
    <row r="62" spans="1:6" ht="21.75" customHeight="1">
      <c r="A62" s="19" t="s">
        <v>110</v>
      </c>
      <c r="B62" s="31" t="s">
        <v>365</v>
      </c>
      <c r="C62" s="19" t="s">
        <v>16</v>
      </c>
      <c r="D62" s="45">
        <v>0</v>
      </c>
      <c r="E62" s="53"/>
      <c r="F62" s="49">
        <f t="shared" si="0"/>
        <v>0</v>
      </c>
    </row>
    <row r="63" spans="1:6" ht="21.75" customHeight="1">
      <c r="A63" s="19" t="s">
        <v>17</v>
      </c>
      <c r="B63" s="31" t="s">
        <v>366</v>
      </c>
      <c r="C63" s="19" t="s">
        <v>123</v>
      </c>
      <c r="D63" s="45">
        <v>747.76</v>
      </c>
      <c r="E63" s="53"/>
      <c r="F63" s="49">
        <f t="shared" si="0"/>
        <v>0</v>
      </c>
    </row>
    <row r="64" spans="1:6" ht="21.75" customHeight="1">
      <c r="A64" s="19" t="s">
        <v>18</v>
      </c>
      <c r="B64" s="31" t="s">
        <v>367</v>
      </c>
      <c r="C64" s="19" t="s">
        <v>123</v>
      </c>
      <c r="D64" s="45">
        <v>401.575</v>
      </c>
      <c r="E64" s="53"/>
      <c r="F64" s="49">
        <f t="shared" si="0"/>
        <v>0</v>
      </c>
    </row>
    <row r="65" spans="1:6" ht="21.75" customHeight="1">
      <c r="A65" s="19" t="s">
        <v>42</v>
      </c>
      <c r="B65" s="31" t="s">
        <v>368</v>
      </c>
      <c r="C65" s="19" t="s">
        <v>123</v>
      </c>
      <c r="D65" s="45">
        <v>82.32</v>
      </c>
      <c r="E65" s="53"/>
      <c r="F65" s="49">
        <f t="shared" si="0"/>
        <v>0</v>
      </c>
    </row>
    <row r="66" spans="1:6" ht="21.75" customHeight="1">
      <c r="A66" s="19" t="s">
        <v>369</v>
      </c>
      <c r="B66" s="31" t="s">
        <v>370</v>
      </c>
      <c r="C66" s="19" t="s">
        <v>16</v>
      </c>
      <c r="D66" s="45">
        <v>0</v>
      </c>
      <c r="E66" s="53"/>
      <c r="F66" s="49">
        <f t="shared" si="0"/>
        <v>0</v>
      </c>
    </row>
    <row r="67" spans="1:6" ht="21.75" customHeight="1">
      <c r="A67" s="19" t="s">
        <v>17</v>
      </c>
      <c r="B67" s="31" t="s">
        <v>371</v>
      </c>
      <c r="C67" s="19" t="s">
        <v>372</v>
      </c>
      <c r="D67" s="45">
        <v>26</v>
      </c>
      <c r="E67" s="53"/>
      <c r="F67" s="49">
        <f t="shared" si="0"/>
        <v>0</v>
      </c>
    </row>
    <row r="68" spans="1:6" ht="21.75" customHeight="1">
      <c r="A68" s="19" t="s">
        <v>18</v>
      </c>
      <c r="B68" s="31" t="s">
        <v>373</v>
      </c>
      <c r="C68" s="19" t="s">
        <v>372</v>
      </c>
      <c r="D68" s="45">
        <v>12</v>
      </c>
      <c r="E68" s="53"/>
      <c r="F68" s="49">
        <f t="shared" si="0"/>
        <v>0</v>
      </c>
    </row>
    <row r="69" spans="1:6" ht="21.75" customHeight="1">
      <c r="A69" s="19" t="s">
        <v>42</v>
      </c>
      <c r="B69" s="31" t="s">
        <v>374</v>
      </c>
      <c r="C69" s="19" t="s">
        <v>372</v>
      </c>
      <c r="D69" s="45">
        <v>114</v>
      </c>
      <c r="E69" s="53"/>
      <c r="F69" s="49">
        <f t="shared" si="0"/>
        <v>0</v>
      </c>
    </row>
    <row r="70" spans="1:6" ht="21.75" customHeight="1">
      <c r="A70" s="19" t="s">
        <v>111</v>
      </c>
      <c r="B70" s="31" t="s">
        <v>375</v>
      </c>
      <c r="C70" s="19" t="s">
        <v>16</v>
      </c>
      <c r="D70" s="45">
        <v>0</v>
      </c>
      <c r="E70" s="53"/>
      <c r="F70" s="49">
        <f aca="true" t="shared" si="1" ref="F70:F85">IF(D70="","",ROUND(ROUND(E70,2)*D70,2))</f>
        <v>0</v>
      </c>
    </row>
    <row r="71" spans="1:6" ht="21.75" customHeight="1">
      <c r="A71" s="19" t="s">
        <v>17</v>
      </c>
      <c r="B71" s="31" t="s">
        <v>376</v>
      </c>
      <c r="C71" s="19" t="s">
        <v>41</v>
      </c>
      <c r="D71" s="45">
        <v>24</v>
      </c>
      <c r="E71" s="53"/>
      <c r="F71" s="49">
        <f t="shared" si="1"/>
        <v>0</v>
      </c>
    </row>
    <row r="72" spans="1:6" ht="21.75" customHeight="1">
      <c r="A72" s="19" t="s">
        <v>18</v>
      </c>
      <c r="B72" s="31" t="s">
        <v>377</v>
      </c>
      <c r="C72" s="19" t="s">
        <v>41</v>
      </c>
      <c r="D72" s="45">
        <v>24</v>
      </c>
      <c r="E72" s="53"/>
      <c r="F72" s="49">
        <f t="shared" si="1"/>
        <v>0</v>
      </c>
    </row>
    <row r="73" spans="1:6" ht="21.75" customHeight="1">
      <c r="A73" s="19" t="s">
        <v>378</v>
      </c>
      <c r="B73" s="31" t="s">
        <v>379</v>
      </c>
      <c r="C73" s="19" t="s">
        <v>41</v>
      </c>
      <c r="D73" s="45">
        <v>34.65</v>
      </c>
      <c r="E73" s="53"/>
      <c r="F73" s="49">
        <f t="shared" si="1"/>
        <v>0</v>
      </c>
    </row>
    <row r="74" spans="1:6" ht="21.75" customHeight="1">
      <c r="A74" s="19" t="s">
        <v>112</v>
      </c>
      <c r="B74" s="31" t="s">
        <v>380</v>
      </c>
      <c r="C74" s="19">
        <v>0</v>
      </c>
      <c r="D74" s="45">
        <v>0</v>
      </c>
      <c r="E74" s="53"/>
      <c r="F74" s="49">
        <f t="shared" si="1"/>
        <v>0</v>
      </c>
    </row>
    <row r="75" spans="1:6" ht="21.75" customHeight="1">
      <c r="A75" s="19" t="s">
        <v>113</v>
      </c>
      <c r="B75" s="31" t="s">
        <v>381</v>
      </c>
      <c r="C75" s="19">
        <v>0</v>
      </c>
      <c r="D75" s="45">
        <v>0</v>
      </c>
      <c r="E75" s="53"/>
      <c r="F75" s="49">
        <f t="shared" si="1"/>
        <v>0</v>
      </c>
    </row>
    <row r="76" spans="1:6" ht="21.75" customHeight="1">
      <c r="A76" s="19" t="s">
        <v>17</v>
      </c>
      <c r="B76" s="31" t="s">
        <v>382</v>
      </c>
      <c r="C76" s="19">
        <v>0</v>
      </c>
      <c r="D76" s="45">
        <v>0</v>
      </c>
      <c r="E76" s="53"/>
      <c r="F76" s="49">
        <f t="shared" si="1"/>
        <v>0</v>
      </c>
    </row>
    <row r="77" spans="1:6" ht="21.75" customHeight="1">
      <c r="A77" s="19" t="s">
        <v>87</v>
      </c>
      <c r="B77" s="31" t="s">
        <v>383</v>
      </c>
      <c r="C77" s="19" t="s">
        <v>41</v>
      </c>
      <c r="D77" s="45">
        <v>12</v>
      </c>
      <c r="E77" s="53"/>
      <c r="F77" s="49">
        <f t="shared" si="1"/>
        <v>0</v>
      </c>
    </row>
    <row r="78" spans="1:6" ht="21.75" customHeight="1">
      <c r="A78" s="19" t="s">
        <v>48</v>
      </c>
      <c r="B78" s="31" t="s">
        <v>384</v>
      </c>
      <c r="C78" s="19" t="s">
        <v>41</v>
      </c>
      <c r="D78" s="45">
        <v>12</v>
      </c>
      <c r="E78" s="53"/>
      <c r="F78" s="49">
        <f t="shared" si="1"/>
        <v>0</v>
      </c>
    </row>
    <row r="79" spans="1:6" ht="21.75" customHeight="1">
      <c r="A79" s="19" t="s">
        <v>58</v>
      </c>
      <c r="B79" s="31" t="s">
        <v>385</v>
      </c>
      <c r="C79" s="19" t="s">
        <v>41</v>
      </c>
      <c r="D79" s="45">
        <v>12</v>
      </c>
      <c r="E79" s="53"/>
      <c r="F79" s="49">
        <f t="shared" si="1"/>
        <v>0</v>
      </c>
    </row>
    <row r="80" spans="1:6" ht="21.75" customHeight="1">
      <c r="A80" s="19" t="s">
        <v>88</v>
      </c>
      <c r="B80" s="31" t="s">
        <v>386</v>
      </c>
      <c r="C80" s="19" t="s">
        <v>41</v>
      </c>
      <c r="D80" s="45">
        <v>12</v>
      </c>
      <c r="E80" s="53"/>
      <c r="F80" s="49">
        <f t="shared" si="1"/>
        <v>0</v>
      </c>
    </row>
    <row r="81" spans="1:6" ht="21.75" customHeight="1">
      <c r="A81" s="19" t="s">
        <v>18</v>
      </c>
      <c r="B81" s="31" t="s">
        <v>387</v>
      </c>
      <c r="C81" s="19">
        <v>0</v>
      </c>
      <c r="D81" s="45">
        <v>0</v>
      </c>
      <c r="E81" s="53"/>
      <c r="F81" s="49">
        <f t="shared" si="1"/>
        <v>0</v>
      </c>
    </row>
    <row r="82" spans="1:6" ht="21.75" customHeight="1">
      <c r="A82" s="19" t="s">
        <v>89</v>
      </c>
      <c r="B82" s="31" t="s">
        <v>384</v>
      </c>
      <c r="C82" s="19" t="s">
        <v>41</v>
      </c>
      <c r="D82" s="45">
        <v>36</v>
      </c>
      <c r="E82" s="53"/>
      <c r="F82" s="49">
        <f t="shared" si="1"/>
        <v>0</v>
      </c>
    </row>
    <row r="83" spans="1:6" ht="21.75" customHeight="1">
      <c r="A83" s="19" t="s">
        <v>90</v>
      </c>
      <c r="B83" s="31" t="s">
        <v>388</v>
      </c>
      <c r="C83" s="19" t="s">
        <v>41</v>
      </c>
      <c r="D83" s="45">
        <v>27</v>
      </c>
      <c r="E83" s="53"/>
      <c r="F83" s="49">
        <f t="shared" si="1"/>
        <v>0</v>
      </c>
    </row>
    <row r="84" spans="1:6" ht="21.75" customHeight="1">
      <c r="A84" s="19" t="s">
        <v>124</v>
      </c>
      <c r="B84" s="31" t="s">
        <v>389</v>
      </c>
      <c r="C84" s="19">
        <v>0</v>
      </c>
      <c r="D84" s="45">
        <v>0</v>
      </c>
      <c r="E84" s="53"/>
      <c r="F84" s="49">
        <f t="shared" si="1"/>
        <v>0</v>
      </c>
    </row>
    <row r="85" spans="1:6" ht="21.75" customHeight="1">
      <c r="A85" s="19" t="s">
        <v>17</v>
      </c>
      <c r="B85" s="31" t="s">
        <v>390</v>
      </c>
      <c r="C85" s="19" t="s">
        <v>41</v>
      </c>
      <c r="D85" s="45">
        <v>8.5</v>
      </c>
      <c r="E85" s="53"/>
      <c r="F85" s="49">
        <f t="shared" si="1"/>
        <v>0</v>
      </c>
    </row>
    <row r="86" spans="1:6" ht="24.75" customHeight="1">
      <c r="A86" s="70" t="s">
        <v>147</v>
      </c>
      <c r="B86" s="70"/>
      <c r="C86" s="70"/>
      <c r="D86" s="70"/>
      <c r="E86" s="70"/>
      <c r="F86" s="50">
        <f>ROUND(SUM(F5:F85),0)</f>
        <v>0</v>
      </c>
    </row>
  </sheetData>
  <sheetProtection password="CF6C" sheet="1" formatColumns="0" formatRows="0"/>
  <mergeCells count="4">
    <mergeCell ref="A3:F3"/>
    <mergeCell ref="A1:F1"/>
    <mergeCell ref="A2:F2"/>
    <mergeCell ref="A86:E86"/>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6.xml><?xml version="1.0" encoding="utf-8"?>
<worksheet xmlns="http://schemas.openxmlformats.org/spreadsheetml/2006/main" xmlns:r="http://schemas.openxmlformats.org/officeDocument/2006/relationships">
  <sheetPr>
    <tabColor theme="6"/>
  </sheetPr>
  <dimension ref="A1:F30"/>
  <sheetViews>
    <sheetView showZeros="0" view="pageBreakPreview" zoomScale="70" zoomScaleSheetLayoutView="70" zoomScalePageLayoutView="0" workbookViewId="0" topLeftCell="A25">
      <selection activeCell="D28" sqref="D28"/>
    </sheetView>
  </sheetViews>
  <sheetFormatPr defaultColWidth="8.00390625" defaultRowHeight="14.25"/>
  <cols>
    <col min="1" max="1" width="7.625" style="29" customWidth="1"/>
    <col min="2" max="2" width="28.625" style="32" customWidth="1"/>
    <col min="3" max="3" width="7.625" style="29" customWidth="1"/>
    <col min="4" max="4" width="9.625" style="29" customWidth="1"/>
    <col min="5" max="5" width="11.625" style="20" customWidth="1"/>
    <col min="6" max="6" width="14.625" style="22" customWidth="1"/>
    <col min="7" max="16384" width="8.00390625" style="29" customWidth="1"/>
  </cols>
  <sheetData>
    <row r="1" spans="1:6" s="40" customFormat="1" ht="24.75" customHeight="1">
      <c r="A1" s="68" t="s">
        <v>4</v>
      </c>
      <c r="B1" s="68"/>
      <c r="C1" s="68"/>
      <c r="D1" s="68"/>
      <c r="E1" s="68"/>
      <c r="F1" s="68"/>
    </row>
    <row r="2" spans="1:6" ht="19.5" customHeight="1">
      <c r="A2" s="71" t="str">
        <f>'100章'!A2:F2</f>
        <v>茶卡镇北过境公路工程CKBSG1标段</v>
      </c>
      <c r="B2" s="71"/>
      <c r="C2" s="71"/>
      <c r="D2" s="71"/>
      <c r="E2" s="71"/>
      <c r="F2" s="71"/>
    </row>
    <row r="3" spans="1:6" s="40" customFormat="1" ht="24.75" customHeight="1">
      <c r="A3" s="60" t="s">
        <v>73</v>
      </c>
      <c r="B3" s="60"/>
      <c r="C3" s="60"/>
      <c r="D3" s="60"/>
      <c r="E3" s="60"/>
      <c r="F3" s="60"/>
    </row>
    <row r="4" spans="1:6" s="40" customFormat="1" ht="24.75" customHeight="1">
      <c r="A4" s="24" t="s">
        <v>136</v>
      </c>
      <c r="B4" s="24" t="s">
        <v>127</v>
      </c>
      <c r="C4" s="24" t="s">
        <v>134</v>
      </c>
      <c r="D4" s="24" t="s">
        <v>144</v>
      </c>
      <c r="E4" s="24" t="s">
        <v>133</v>
      </c>
      <c r="F4" s="24" t="s">
        <v>6</v>
      </c>
    </row>
    <row r="5" spans="1:6" ht="21.75" customHeight="1">
      <c r="A5" s="19" t="s">
        <v>75</v>
      </c>
      <c r="B5" s="31" t="s">
        <v>391</v>
      </c>
      <c r="C5" s="19" t="s">
        <v>16</v>
      </c>
      <c r="D5" s="45">
        <v>0</v>
      </c>
      <c r="E5" s="53"/>
      <c r="F5" s="19">
        <f>IF(D5="","",ROUND(ROUND(E5,2)*D5,2))</f>
        <v>0</v>
      </c>
    </row>
    <row r="6" spans="1:6" ht="21.75" customHeight="1">
      <c r="A6" s="19" t="s">
        <v>17</v>
      </c>
      <c r="B6" s="31" t="s">
        <v>392</v>
      </c>
      <c r="C6" s="19" t="s">
        <v>41</v>
      </c>
      <c r="D6" s="45">
        <v>0</v>
      </c>
      <c r="E6" s="53"/>
      <c r="F6" s="45">
        <f aca="true" t="shared" si="0" ref="F6:F29">IF(D6="","",ROUND(ROUND(E6,2)*D6,2))</f>
        <v>0</v>
      </c>
    </row>
    <row r="7" spans="1:6" ht="21.75" customHeight="1">
      <c r="A7" s="19" t="s">
        <v>87</v>
      </c>
      <c r="B7" s="31" t="s">
        <v>115</v>
      </c>
      <c r="C7" s="19" t="s">
        <v>41</v>
      </c>
      <c r="D7" s="45">
        <v>977.4</v>
      </c>
      <c r="E7" s="53"/>
      <c r="F7" s="45">
        <f t="shared" si="0"/>
        <v>0</v>
      </c>
    </row>
    <row r="8" spans="1:6" ht="21.75" customHeight="1">
      <c r="A8" s="19" t="s">
        <v>48</v>
      </c>
      <c r="B8" s="31" t="s">
        <v>114</v>
      </c>
      <c r="C8" s="19" t="s">
        <v>41</v>
      </c>
      <c r="D8" s="45">
        <v>367</v>
      </c>
      <c r="E8" s="53"/>
      <c r="F8" s="45">
        <f t="shared" si="0"/>
        <v>0</v>
      </c>
    </row>
    <row r="9" spans="1:6" ht="21.75" customHeight="1">
      <c r="A9" s="19" t="s">
        <v>76</v>
      </c>
      <c r="B9" s="31" t="s">
        <v>393</v>
      </c>
      <c r="C9" s="19" t="s">
        <v>394</v>
      </c>
      <c r="D9" s="45">
        <v>21</v>
      </c>
      <c r="E9" s="53"/>
      <c r="F9" s="45">
        <f t="shared" si="0"/>
        <v>0</v>
      </c>
    </row>
    <row r="10" spans="1:6" ht="21.75" customHeight="1">
      <c r="A10" s="19" t="s">
        <v>77</v>
      </c>
      <c r="B10" s="31" t="s">
        <v>395</v>
      </c>
      <c r="C10" s="19" t="s">
        <v>394</v>
      </c>
      <c r="D10" s="45">
        <v>12</v>
      </c>
      <c r="E10" s="53"/>
      <c r="F10" s="45">
        <f t="shared" si="0"/>
        <v>0</v>
      </c>
    </row>
    <row r="11" spans="1:6" ht="21.75" customHeight="1">
      <c r="A11" s="19" t="s">
        <v>116</v>
      </c>
      <c r="B11" s="31" t="s">
        <v>396</v>
      </c>
      <c r="C11" s="19" t="s">
        <v>394</v>
      </c>
      <c r="D11" s="45">
        <v>1</v>
      </c>
      <c r="E11" s="53"/>
      <c r="F11" s="45">
        <f t="shared" si="0"/>
        <v>0</v>
      </c>
    </row>
    <row r="12" spans="1:6" ht="21.75" customHeight="1">
      <c r="A12" s="19" t="s">
        <v>78</v>
      </c>
      <c r="B12" s="31" t="s">
        <v>397</v>
      </c>
      <c r="C12" s="19" t="s">
        <v>394</v>
      </c>
      <c r="D12" s="45">
        <v>5</v>
      </c>
      <c r="E12" s="53"/>
      <c r="F12" s="45">
        <f t="shared" si="0"/>
        <v>0</v>
      </c>
    </row>
    <row r="13" spans="1:6" ht="21.75" customHeight="1">
      <c r="A13" s="19" t="s">
        <v>79</v>
      </c>
      <c r="B13" s="31" t="s">
        <v>398</v>
      </c>
      <c r="C13" s="19" t="s">
        <v>394</v>
      </c>
      <c r="D13" s="45">
        <v>116</v>
      </c>
      <c r="E13" s="53"/>
      <c r="F13" s="45">
        <f t="shared" si="0"/>
        <v>0</v>
      </c>
    </row>
    <row r="14" spans="1:6" ht="21.75" customHeight="1">
      <c r="A14" s="19" t="s">
        <v>80</v>
      </c>
      <c r="B14" s="31" t="s">
        <v>399</v>
      </c>
      <c r="C14" s="19" t="s">
        <v>394</v>
      </c>
      <c r="D14" s="45">
        <v>111</v>
      </c>
      <c r="E14" s="53"/>
      <c r="F14" s="45">
        <f t="shared" si="0"/>
        <v>0</v>
      </c>
    </row>
    <row r="15" spans="1:6" ht="21.75" customHeight="1">
      <c r="A15" s="45">
        <v>605</v>
      </c>
      <c r="B15" s="31" t="s">
        <v>400</v>
      </c>
      <c r="C15" s="19" t="s">
        <v>16</v>
      </c>
      <c r="D15" s="45">
        <v>0</v>
      </c>
      <c r="E15" s="53"/>
      <c r="F15" s="45">
        <f t="shared" si="0"/>
        <v>0</v>
      </c>
    </row>
    <row r="16" spans="1:6" ht="21.75" customHeight="1">
      <c r="A16" s="19" t="s">
        <v>81</v>
      </c>
      <c r="B16" s="31" t="s">
        <v>401</v>
      </c>
      <c r="C16" s="19" t="s">
        <v>16</v>
      </c>
      <c r="D16" s="45">
        <v>0</v>
      </c>
      <c r="E16" s="53"/>
      <c r="F16" s="45">
        <f t="shared" si="0"/>
        <v>0</v>
      </c>
    </row>
    <row r="17" spans="1:6" ht="21.75" customHeight="1">
      <c r="A17" s="19" t="s">
        <v>17</v>
      </c>
      <c r="B17" s="31" t="s">
        <v>402</v>
      </c>
      <c r="C17" s="19" t="s">
        <v>1</v>
      </c>
      <c r="D17" s="45">
        <v>4447.3</v>
      </c>
      <c r="E17" s="53"/>
      <c r="F17" s="45">
        <f t="shared" si="0"/>
        <v>0</v>
      </c>
    </row>
    <row r="18" spans="1:6" ht="21.75" customHeight="1">
      <c r="A18" s="19" t="s">
        <v>18</v>
      </c>
      <c r="B18" s="31" t="s">
        <v>403</v>
      </c>
      <c r="C18" s="19" t="s">
        <v>1</v>
      </c>
      <c r="D18" s="45">
        <v>212.5</v>
      </c>
      <c r="E18" s="53"/>
      <c r="F18" s="45">
        <f t="shared" si="0"/>
        <v>0</v>
      </c>
    </row>
    <row r="19" spans="1:6" ht="21.75" customHeight="1">
      <c r="A19" s="45">
        <v>607</v>
      </c>
      <c r="B19" s="31" t="s">
        <v>404</v>
      </c>
      <c r="C19" s="19" t="s">
        <v>16</v>
      </c>
      <c r="D19" s="45">
        <v>0</v>
      </c>
      <c r="E19" s="53"/>
      <c r="F19" s="45">
        <f t="shared" si="0"/>
        <v>0</v>
      </c>
    </row>
    <row r="20" spans="1:6" ht="21.75" customHeight="1">
      <c r="A20" s="19" t="s">
        <v>405</v>
      </c>
      <c r="B20" s="31" t="s">
        <v>406</v>
      </c>
      <c r="C20" s="19"/>
      <c r="D20" s="45">
        <v>0</v>
      </c>
      <c r="E20" s="53"/>
      <c r="F20" s="45">
        <f t="shared" si="0"/>
        <v>0</v>
      </c>
    </row>
    <row r="21" spans="1:6" ht="21.75" customHeight="1">
      <c r="A21" s="19" t="s">
        <v>407</v>
      </c>
      <c r="B21" s="31" t="s">
        <v>408</v>
      </c>
      <c r="C21" s="19"/>
      <c r="D21" s="45">
        <v>0</v>
      </c>
      <c r="E21" s="53"/>
      <c r="F21" s="45">
        <f t="shared" si="0"/>
        <v>0</v>
      </c>
    </row>
    <row r="22" spans="1:6" ht="21.75" customHeight="1">
      <c r="A22" s="19" t="s">
        <v>17</v>
      </c>
      <c r="B22" s="31" t="s">
        <v>410</v>
      </c>
      <c r="C22" s="19" t="s">
        <v>411</v>
      </c>
      <c r="D22" s="45">
        <v>12</v>
      </c>
      <c r="E22" s="53"/>
      <c r="F22" s="45">
        <f t="shared" si="0"/>
        <v>0</v>
      </c>
    </row>
    <row r="23" spans="1:6" ht="21.75" customHeight="1">
      <c r="A23" s="19" t="s">
        <v>18</v>
      </c>
      <c r="B23" s="31" t="s">
        <v>412</v>
      </c>
      <c r="C23" s="19" t="s">
        <v>411</v>
      </c>
      <c r="D23" s="45">
        <v>6380</v>
      </c>
      <c r="E23" s="53"/>
      <c r="F23" s="45">
        <f t="shared" si="0"/>
        <v>0</v>
      </c>
    </row>
    <row r="24" spans="1:6" ht="21.75" customHeight="1">
      <c r="A24" s="19" t="s">
        <v>39</v>
      </c>
      <c r="B24" s="31" t="s">
        <v>413</v>
      </c>
      <c r="C24" s="19" t="s">
        <v>409</v>
      </c>
      <c r="D24" s="45">
        <v>396</v>
      </c>
      <c r="E24" s="53"/>
      <c r="F24" s="45">
        <f t="shared" si="0"/>
        <v>0</v>
      </c>
    </row>
    <row r="25" spans="1:6" ht="21.75" customHeight="1">
      <c r="A25" s="19" t="s">
        <v>40</v>
      </c>
      <c r="B25" s="31" t="s">
        <v>414</v>
      </c>
      <c r="C25" s="19" t="s">
        <v>409</v>
      </c>
      <c r="D25" s="45">
        <v>514.9</v>
      </c>
      <c r="E25" s="53"/>
      <c r="F25" s="45">
        <f t="shared" si="0"/>
        <v>0</v>
      </c>
    </row>
    <row r="26" spans="1:6" ht="21.75" customHeight="1">
      <c r="A26" s="19" t="s">
        <v>353</v>
      </c>
      <c r="B26" s="31" t="s">
        <v>415</v>
      </c>
      <c r="C26" s="19" t="s">
        <v>409</v>
      </c>
      <c r="D26" s="45">
        <v>237.6</v>
      </c>
      <c r="E26" s="53"/>
      <c r="F26" s="45">
        <f t="shared" si="0"/>
        <v>0</v>
      </c>
    </row>
    <row r="27" spans="1:6" ht="21.75" customHeight="1">
      <c r="A27" s="19" t="s">
        <v>38</v>
      </c>
      <c r="B27" s="31" t="s">
        <v>416</v>
      </c>
      <c r="C27" s="19" t="s">
        <v>411</v>
      </c>
      <c r="D27" s="45">
        <v>6380</v>
      </c>
      <c r="E27" s="53"/>
      <c r="F27" s="45">
        <f t="shared" si="0"/>
        <v>0</v>
      </c>
    </row>
    <row r="28" spans="1:6" ht="21.75" customHeight="1">
      <c r="A28" s="19" t="s">
        <v>85</v>
      </c>
      <c r="B28" s="31" t="s">
        <v>417</v>
      </c>
      <c r="C28" s="19" t="s">
        <v>394</v>
      </c>
      <c r="D28" s="45">
        <v>3</v>
      </c>
      <c r="E28" s="53"/>
      <c r="F28" s="45">
        <f t="shared" si="0"/>
        <v>0</v>
      </c>
    </row>
    <row r="29" spans="1:6" ht="21.75" customHeight="1">
      <c r="A29" s="19" t="s">
        <v>86</v>
      </c>
      <c r="B29" s="31" t="s">
        <v>418</v>
      </c>
      <c r="C29" s="19" t="s">
        <v>33</v>
      </c>
      <c r="D29" s="45">
        <v>5374.8</v>
      </c>
      <c r="E29" s="53"/>
      <c r="F29" s="45">
        <f t="shared" si="0"/>
        <v>0</v>
      </c>
    </row>
    <row r="30" spans="1:6" ht="24.75" customHeight="1">
      <c r="A30" s="70" t="s">
        <v>74</v>
      </c>
      <c r="B30" s="70"/>
      <c r="C30" s="70"/>
      <c r="D30" s="70"/>
      <c r="E30" s="70"/>
      <c r="F30" s="21">
        <f>ROUND(SUM(F5:F29),0)</f>
        <v>0</v>
      </c>
    </row>
  </sheetData>
  <sheetProtection password="CF6C" sheet="1" formatColumns="0" formatRows="0"/>
  <mergeCells count="4">
    <mergeCell ref="A1:F1"/>
    <mergeCell ref="A2:F2"/>
    <mergeCell ref="A3:F3"/>
    <mergeCell ref="A30:E3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7.xml><?xml version="1.0" encoding="utf-8"?>
<worksheet xmlns="http://schemas.openxmlformats.org/spreadsheetml/2006/main" xmlns:r="http://schemas.openxmlformats.org/officeDocument/2006/relationships">
  <sheetPr>
    <tabColor theme="6"/>
  </sheetPr>
  <dimension ref="A1:F20"/>
  <sheetViews>
    <sheetView showZeros="0" view="pageBreakPreview" zoomScale="85" zoomScaleSheetLayoutView="85" zoomScalePageLayoutView="0" workbookViewId="0" topLeftCell="A1">
      <selection activeCell="D4" sqref="D4"/>
    </sheetView>
  </sheetViews>
  <sheetFormatPr defaultColWidth="8.00390625" defaultRowHeight="14.25"/>
  <cols>
    <col min="1" max="1" width="7.625" style="29" customWidth="1"/>
    <col min="2" max="2" width="28.625" style="32" customWidth="1"/>
    <col min="3" max="3" width="7.625" style="29" customWidth="1"/>
    <col min="4" max="4" width="9.625" style="29" customWidth="1"/>
    <col min="5" max="5" width="11.625" style="20" customWidth="1"/>
    <col min="6" max="6" width="14.625" style="22" customWidth="1"/>
    <col min="7" max="16384" width="8.00390625" style="29" customWidth="1"/>
  </cols>
  <sheetData>
    <row r="1" spans="1:6" s="40" customFormat="1" ht="24.75" customHeight="1">
      <c r="A1" s="68" t="s">
        <v>4</v>
      </c>
      <c r="B1" s="68"/>
      <c r="C1" s="68"/>
      <c r="D1" s="68"/>
      <c r="E1" s="68"/>
      <c r="F1" s="68"/>
    </row>
    <row r="2" spans="1:6" ht="19.5" customHeight="1">
      <c r="A2" s="71" t="str">
        <f>'100章'!A2:F2</f>
        <v>茶卡镇北过境公路工程CKBSG1标段</v>
      </c>
      <c r="B2" s="71"/>
      <c r="C2" s="71"/>
      <c r="D2" s="71"/>
      <c r="E2" s="71"/>
      <c r="F2" s="71"/>
    </row>
    <row r="3" spans="1:6" s="40" customFormat="1" ht="24.75" customHeight="1">
      <c r="A3" s="60" t="s">
        <v>65</v>
      </c>
      <c r="B3" s="60"/>
      <c r="C3" s="60"/>
      <c r="D3" s="60"/>
      <c r="E3" s="60"/>
      <c r="F3" s="60"/>
    </row>
    <row r="4" spans="1:6" s="40" customFormat="1" ht="21" customHeight="1">
      <c r="A4" s="24" t="s">
        <v>126</v>
      </c>
      <c r="B4" s="24" t="s">
        <v>131</v>
      </c>
      <c r="C4" s="24" t="s">
        <v>143</v>
      </c>
      <c r="D4" s="24" t="s">
        <v>132</v>
      </c>
      <c r="E4" s="24" t="s">
        <v>133</v>
      </c>
      <c r="F4" s="24" t="s">
        <v>6</v>
      </c>
    </row>
    <row r="5" spans="1:6" ht="21.75" customHeight="1">
      <c r="A5" s="19" t="s">
        <v>59</v>
      </c>
      <c r="B5" s="31" t="s">
        <v>419</v>
      </c>
      <c r="C5" s="19" t="s">
        <v>16</v>
      </c>
      <c r="D5" s="19">
        <v>0</v>
      </c>
      <c r="E5" s="53"/>
      <c r="F5" s="19">
        <f>IF(D5="","",ROUND(ROUND(E5,2)*D5,2))</f>
        <v>0</v>
      </c>
    </row>
    <row r="6" spans="1:6" ht="21.75" customHeight="1">
      <c r="A6" s="19" t="s">
        <v>17</v>
      </c>
      <c r="B6" s="31" t="s">
        <v>420</v>
      </c>
      <c r="C6" s="19" t="s">
        <v>1</v>
      </c>
      <c r="D6" s="45">
        <v>28162</v>
      </c>
      <c r="E6" s="53"/>
      <c r="F6" s="45">
        <f aca="true" t="shared" si="0" ref="F6:F19">IF(D6="","",ROUND(ROUND(E6,2)*D6,2))</f>
        <v>0</v>
      </c>
    </row>
    <row r="7" spans="1:6" ht="21.75" customHeight="1">
      <c r="A7" s="19" t="s">
        <v>18</v>
      </c>
      <c r="B7" s="31" t="s">
        <v>421</v>
      </c>
      <c r="C7" s="19" t="s">
        <v>1</v>
      </c>
      <c r="D7" s="45">
        <v>22763</v>
      </c>
      <c r="E7" s="53"/>
      <c r="F7" s="45">
        <f t="shared" si="0"/>
        <v>0</v>
      </c>
    </row>
    <row r="8" spans="1:6" ht="21.75" customHeight="1">
      <c r="A8" s="19" t="s">
        <v>42</v>
      </c>
      <c r="B8" s="31" t="s">
        <v>422</v>
      </c>
      <c r="C8" s="19" t="s">
        <v>33</v>
      </c>
      <c r="D8" s="45">
        <v>8690</v>
      </c>
      <c r="E8" s="53"/>
      <c r="F8" s="45">
        <f t="shared" si="0"/>
        <v>0</v>
      </c>
    </row>
    <row r="9" spans="1:6" ht="21.75" customHeight="1">
      <c r="A9" s="19" t="s">
        <v>423</v>
      </c>
      <c r="B9" s="31" t="s">
        <v>424</v>
      </c>
      <c r="C9" s="19" t="s">
        <v>33</v>
      </c>
      <c r="D9" s="45">
        <v>21.56</v>
      </c>
      <c r="E9" s="53"/>
      <c r="F9" s="45">
        <f t="shared" si="0"/>
        <v>0</v>
      </c>
    </row>
    <row r="10" spans="1:6" ht="21.75" customHeight="1">
      <c r="A10" s="19" t="s">
        <v>425</v>
      </c>
      <c r="B10" s="31" t="s">
        <v>426</v>
      </c>
      <c r="C10" s="19" t="s">
        <v>33</v>
      </c>
      <c r="D10" s="45">
        <v>13.104</v>
      </c>
      <c r="E10" s="53"/>
      <c r="F10" s="45">
        <f t="shared" si="0"/>
        <v>0</v>
      </c>
    </row>
    <row r="11" spans="1:6" ht="21.75" customHeight="1">
      <c r="A11" s="19" t="s">
        <v>427</v>
      </c>
      <c r="B11" s="31" t="s">
        <v>288</v>
      </c>
      <c r="C11" s="19" t="s">
        <v>33</v>
      </c>
      <c r="D11" s="45">
        <v>40.16</v>
      </c>
      <c r="E11" s="53"/>
      <c r="F11" s="45">
        <f t="shared" si="0"/>
        <v>0</v>
      </c>
    </row>
    <row r="12" spans="1:6" ht="21.75" customHeight="1">
      <c r="A12" s="19" t="s">
        <v>428</v>
      </c>
      <c r="B12" s="31" t="s">
        <v>429</v>
      </c>
      <c r="C12" s="19" t="s">
        <v>1</v>
      </c>
      <c r="D12" s="45">
        <v>405.2</v>
      </c>
      <c r="E12" s="53"/>
      <c r="F12" s="45">
        <f t="shared" si="0"/>
        <v>0</v>
      </c>
    </row>
    <row r="13" spans="1:6" ht="21.75" customHeight="1">
      <c r="A13" s="19" t="s">
        <v>430</v>
      </c>
      <c r="B13" s="31" t="s">
        <v>431</v>
      </c>
      <c r="C13" s="19" t="s">
        <v>33</v>
      </c>
      <c r="D13" s="45">
        <v>438</v>
      </c>
      <c r="E13" s="53"/>
      <c r="F13" s="45">
        <f t="shared" si="0"/>
        <v>0</v>
      </c>
    </row>
    <row r="14" spans="1:6" ht="21.75" customHeight="1">
      <c r="A14" s="19" t="s">
        <v>432</v>
      </c>
      <c r="B14" s="31" t="s">
        <v>433</v>
      </c>
      <c r="C14" s="19" t="s">
        <v>41</v>
      </c>
      <c r="D14" s="45">
        <v>88</v>
      </c>
      <c r="E14" s="53"/>
      <c r="F14" s="45">
        <f t="shared" si="0"/>
        <v>0</v>
      </c>
    </row>
    <row r="15" spans="1:6" ht="21.75" customHeight="1">
      <c r="A15" s="19" t="s">
        <v>434</v>
      </c>
      <c r="B15" s="31" t="s">
        <v>435</v>
      </c>
      <c r="C15" s="19" t="s">
        <v>41</v>
      </c>
      <c r="D15" s="45">
        <v>329</v>
      </c>
      <c r="E15" s="53"/>
      <c r="F15" s="45">
        <f t="shared" si="0"/>
        <v>0</v>
      </c>
    </row>
    <row r="16" spans="1:6" ht="21.75" customHeight="1">
      <c r="A16" s="19" t="s">
        <v>436</v>
      </c>
      <c r="B16" s="31" t="s">
        <v>437</v>
      </c>
      <c r="C16" s="19" t="s">
        <v>394</v>
      </c>
      <c r="D16" s="45">
        <v>66</v>
      </c>
      <c r="E16" s="53"/>
      <c r="F16" s="45">
        <f t="shared" si="0"/>
        <v>0</v>
      </c>
    </row>
    <row r="17" spans="1:6" ht="21.75" customHeight="1">
      <c r="A17" s="19" t="s">
        <v>438</v>
      </c>
      <c r="B17" s="31" t="s">
        <v>439</v>
      </c>
      <c r="C17" s="19" t="s">
        <v>394</v>
      </c>
      <c r="D17" s="45">
        <v>66</v>
      </c>
      <c r="E17" s="53"/>
      <c r="F17" s="45">
        <f t="shared" si="0"/>
        <v>0</v>
      </c>
    </row>
    <row r="18" spans="1:6" ht="21.75" customHeight="1">
      <c r="A18" s="19" t="s">
        <v>440</v>
      </c>
      <c r="B18" s="31" t="s">
        <v>441</v>
      </c>
      <c r="C18" s="19" t="s">
        <v>442</v>
      </c>
      <c r="D18" s="45">
        <v>329</v>
      </c>
      <c r="E18" s="53"/>
      <c r="F18" s="45">
        <f t="shared" si="0"/>
        <v>0</v>
      </c>
    </row>
    <row r="19" spans="1:6" ht="21.75" customHeight="1">
      <c r="A19" s="19" t="s">
        <v>443</v>
      </c>
      <c r="B19" s="31" t="s">
        <v>444</v>
      </c>
      <c r="C19" s="19" t="s">
        <v>394</v>
      </c>
      <c r="D19" s="45">
        <v>66</v>
      </c>
      <c r="E19" s="53"/>
      <c r="F19" s="45">
        <f t="shared" si="0"/>
        <v>0</v>
      </c>
    </row>
    <row r="20" spans="1:6" ht="24.75" customHeight="1">
      <c r="A20" s="70" t="s">
        <v>67</v>
      </c>
      <c r="B20" s="70"/>
      <c r="C20" s="70"/>
      <c r="D20" s="70"/>
      <c r="E20" s="70"/>
      <c r="F20" s="21">
        <f>ROUND(SUM(F5:F19),0)</f>
        <v>0</v>
      </c>
    </row>
  </sheetData>
  <sheetProtection password="CF6C" sheet="1" formatColumns="0" formatRows="0"/>
  <mergeCells count="4">
    <mergeCell ref="A1:F1"/>
    <mergeCell ref="A2:F2"/>
    <mergeCell ref="A3:F3"/>
    <mergeCell ref="A20:E20"/>
  </mergeCells>
  <printOptions horizontalCentered="1"/>
  <pageMargins left="0.5118110236220472" right="0.5118110236220472" top="0.7874015748031497" bottom="0.984251968503937" header="0.5905511811023623" footer="0.5905511811023623"/>
  <pageSetup horizontalDpi="600" verticalDpi="600" orientation="portrait" paperSize="9" r:id="rId1"/>
  <headerFooter alignWithMargins="0">
    <oddHeader>&amp;C&amp;9
</oddHeader>
    <oddFooter>&amp;R &amp;10（加盖投标人单位章）</oddFooter>
  </headerFooter>
</worksheet>
</file>

<file path=xl/worksheets/sheet8.xml><?xml version="1.0" encoding="utf-8"?>
<worksheet xmlns="http://schemas.openxmlformats.org/spreadsheetml/2006/main" xmlns:r="http://schemas.openxmlformats.org/officeDocument/2006/relationships">
  <sheetPr>
    <tabColor theme="6"/>
  </sheetPr>
  <dimension ref="A1:I71"/>
  <sheetViews>
    <sheetView view="pageBreakPreview" zoomScaleSheetLayoutView="100" zoomScalePageLayoutView="0" workbookViewId="0" topLeftCell="A1">
      <selection activeCell="D8" sqref="D8"/>
    </sheetView>
  </sheetViews>
  <sheetFormatPr defaultColWidth="9.00390625" defaultRowHeight="14.25"/>
  <cols>
    <col min="1" max="1" width="6.625" style="11" customWidth="1"/>
    <col min="2" max="2" width="17.125" style="11" customWidth="1"/>
    <col min="3" max="3" width="29.625" style="12" customWidth="1"/>
    <col min="4" max="4" width="27.125" style="13" customWidth="1"/>
    <col min="5" max="9" width="9.00390625" style="12" customWidth="1"/>
    <col min="10" max="16384" width="9.00390625" style="11" customWidth="1"/>
  </cols>
  <sheetData>
    <row r="1" spans="1:9" s="2" customFormat="1" ht="24.75" customHeight="1">
      <c r="A1" s="72" t="s">
        <v>0</v>
      </c>
      <c r="B1" s="73"/>
      <c r="C1" s="73"/>
      <c r="D1" s="73"/>
      <c r="E1" s="1"/>
      <c r="F1" s="1"/>
      <c r="G1" s="1"/>
      <c r="H1" s="1"/>
      <c r="I1" s="1"/>
    </row>
    <row r="2" spans="1:9" s="5" customFormat="1" ht="30" customHeight="1">
      <c r="A2" s="74" t="str">
        <f>'100章'!A2:F2</f>
        <v>茶卡镇北过境公路工程CKBSG1标段</v>
      </c>
      <c r="B2" s="75"/>
      <c r="C2" s="75"/>
      <c r="D2" s="75"/>
      <c r="E2" s="3"/>
      <c r="F2" s="4"/>
      <c r="G2" s="4"/>
      <c r="H2" s="4"/>
      <c r="I2" s="4"/>
    </row>
    <row r="3" spans="1:9" s="5" customFormat="1" ht="39.75" customHeight="1">
      <c r="A3" s="15" t="s">
        <v>8</v>
      </c>
      <c r="B3" s="15" t="s">
        <v>9</v>
      </c>
      <c r="C3" s="15" t="s">
        <v>7</v>
      </c>
      <c r="D3" s="16" t="s">
        <v>10</v>
      </c>
      <c r="E3" s="4"/>
      <c r="F3" s="4"/>
      <c r="G3" s="4"/>
      <c r="H3" s="4"/>
      <c r="I3" s="4"/>
    </row>
    <row r="4" spans="1:9" s="5" customFormat="1" ht="39.75" customHeight="1">
      <c r="A4" s="6">
        <v>1</v>
      </c>
      <c r="B4" s="6" t="s">
        <v>12</v>
      </c>
      <c r="C4" s="6" t="s">
        <v>11</v>
      </c>
      <c r="D4" s="7">
        <f>'100章'!F36</f>
        <v>844798</v>
      </c>
      <c r="E4" s="8"/>
      <c r="F4" s="9"/>
      <c r="G4" s="4"/>
      <c r="H4" s="4"/>
      <c r="I4" s="4"/>
    </row>
    <row r="5" spans="1:9" s="5" customFormat="1" ht="39.75" customHeight="1">
      <c r="A5" s="6">
        <v>2</v>
      </c>
      <c r="B5" s="6" t="s">
        <v>13</v>
      </c>
      <c r="C5" s="17" t="s">
        <v>61</v>
      </c>
      <c r="D5" s="7">
        <f>'200章'!F85</f>
        <v>0</v>
      </c>
      <c r="E5" s="8"/>
      <c r="F5" s="9"/>
      <c r="G5" s="4"/>
      <c r="H5" s="4"/>
      <c r="I5" s="4"/>
    </row>
    <row r="6" spans="1:9" s="5" customFormat="1" ht="39.75" customHeight="1">
      <c r="A6" s="6">
        <v>3</v>
      </c>
      <c r="B6" s="6" t="s">
        <v>68</v>
      </c>
      <c r="C6" s="17" t="s">
        <v>62</v>
      </c>
      <c r="D6" s="7">
        <f>'300章'!F28</f>
        <v>0</v>
      </c>
      <c r="E6" s="8"/>
      <c r="F6" s="9"/>
      <c r="G6" s="4"/>
      <c r="H6" s="4"/>
      <c r="I6" s="4"/>
    </row>
    <row r="7" spans="1:9" s="5" customFormat="1" ht="39.75" customHeight="1">
      <c r="A7" s="6">
        <v>4</v>
      </c>
      <c r="B7" s="6" t="s">
        <v>14</v>
      </c>
      <c r="C7" s="17" t="s">
        <v>63</v>
      </c>
      <c r="D7" s="7">
        <f>'400章'!F86</f>
        <v>0</v>
      </c>
      <c r="E7" s="8"/>
      <c r="F7" s="9"/>
      <c r="G7" s="4"/>
      <c r="H7" s="4"/>
      <c r="I7" s="4"/>
    </row>
    <row r="8" spans="1:9" s="5" customFormat="1" ht="39.75" customHeight="1">
      <c r="A8" s="6">
        <v>5</v>
      </c>
      <c r="B8" s="6" t="s">
        <v>82</v>
      </c>
      <c r="C8" s="18" t="s">
        <v>83</v>
      </c>
      <c r="D8" s="7">
        <f>'600章'!F30</f>
        <v>0</v>
      </c>
      <c r="E8" s="8"/>
      <c r="F8" s="9"/>
      <c r="G8" s="4"/>
      <c r="H8" s="4"/>
      <c r="I8" s="4"/>
    </row>
    <row r="9" spans="1:9" s="5" customFormat="1" ht="39.75" customHeight="1">
      <c r="A9" s="6">
        <v>6</v>
      </c>
      <c r="B9" s="6" t="s">
        <v>60</v>
      </c>
      <c r="C9" s="18" t="s">
        <v>84</v>
      </c>
      <c r="D9" s="7">
        <f>'700章'!F20</f>
        <v>0</v>
      </c>
      <c r="E9" s="8"/>
      <c r="F9" s="9"/>
      <c r="G9" s="4"/>
      <c r="H9" s="4"/>
      <c r="I9" s="4"/>
    </row>
    <row r="10" spans="1:9" s="5" customFormat="1" ht="39.75" customHeight="1">
      <c r="A10" s="6">
        <v>7</v>
      </c>
      <c r="B10" s="76" t="s">
        <v>193</v>
      </c>
      <c r="C10" s="76"/>
      <c r="D10" s="7">
        <f>SUM(D4:D9)</f>
        <v>844798</v>
      </c>
      <c r="E10" s="8"/>
      <c r="F10" s="9"/>
      <c r="G10" s="4"/>
      <c r="H10" s="4"/>
      <c r="I10" s="4"/>
    </row>
    <row r="11" spans="1:9" s="5" customFormat="1" ht="39.75" customHeight="1">
      <c r="A11" s="6">
        <v>8</v>
      </c>
      <c r="B11" s="77" t="s">
        <v>194</v>
      </c>
      <c r="C11" s="76"/>
      <c r="D11" s="7">
        <f>ROUND(D10*3%,0)</f>
        <v>25344</v>
      </c>
      <c r="E11" s="4"/>
      <c r="F11" s="4"/>
      <c r="G11" s="4"/>
      <c r="H11" s="4"/>
      <c r="I11" s="4"/>
    </row>
    <row r="12" spans="1:9" s="5" customFormat="1" ht="39.75" customHeight="1">
      <c r="A12" s="6">
        <v>9</v>
      </c>
      <c r="B12" s="76" t="s">
        <v>195</v>
      </c>
      <c r="C12" s="76"/>
      <c r="D12" s="7">
        <f>D10+D11</f>
        <v>870142</v>
      </c>
      <c r="E12" s="4"/>
      <c r="F12" s="4"/>
      <c r="G12" s="4"/>
      <c r="H12" s="4"/>
      <c r="I12" s="4"/>
    </row>
    <row r="13" spans="3:9" s="5" customFormat="1" ht="30" customHeight="1">
      <c r="C13" s="4"/>
      <c r="D13" s="10"/>
      <c r="E13" s="4"/>
      <c r="F13" s="4"/>
      <c r="G13" s="4"/>
      <c r="H13" s="4"/>
      <c r="I13" s="4"/>
    </row>
    <row r="14" spans="3:9" s="5" customFormat="1" ht="30" customHeight="1">
      <c r="C14" s="4"/>
      <c r="D14" s="10"/>
      <c r="E14" s="4"/>
      <c r="F14" s="4"/>
      <c r="G14" s="4"/>
      <c r="H14" s="4"/>
      <c r="I14" s="4"/>
    </row>
    <row r="15" spans="3:9" s="5" customFormat="1" ht="30" customHeight="1">
      <c r="C15" s="4"/>
      <c r="D15" s="10"/>
      <c r="E15" s="4"/>
      <c r="F15" s="4"/>
      <c r="G15" s="4"/>
      <c r="H15" s="4"/>
      <c r="I15" s="4"/>
    </row>
    <row r="16" spans="3:9" s="5" customFormat="1" ht="30" customHeight="1">
      <c r="C16" s="4"/>
      <c r="D16" s="10"/>
      <c r="E16" s="4"/>
      <c r="F16" s="4"/>
      <c r="G16" s="4"/>
      <c r="H16" s="4"/>
      <c r="I16" s="4"/>
    </row>
    <row r="17" spans="3:9" s="5" customFormat="1" ht="30" customHeight="1">
      <c r="C17" s="4"/>
      <c r="D17" s="10"/>
      <c r="E17" s="4"/>
      <c r="F17" s="4"/>
      <c r="G17" s="4"/>
      <c r="H17" s="4"/>
      <c r="I17" s="4"/>
    </row>
    <row r="18" spans="3:9" s="5" customFormat="1" ht="30" customHeight="1">
      <c r="C18" s="4"/>
      <c r="D18" s="10"/>
      <c r="E18" s="4"/>
      <c r="F18" s="4"/>
      <c r="G18" s="4"/>
      <c r="H18" s="4"/>
      <c r="I18" s="4"/>
    </row>
    <row r="19" spans="3:9" s="5" customFormat="1" ht="30" customHeight="1">
      <c r="C19" s="4"/>
      <c r="D19" s="10"/>
      <c r="E19" s="4"/>
      <c r="F19" s="4"/>
      <c r="G19" s="4"/>
      <c r="H19" s="4"/>
      <c r="I19" s="4"/>
    </row>
    <row r="20" spans="3:9" s="5" customFormat="1" ht="30" customHeight="1">
      <c r="C20" s="4"/>
      <c r="D20" s="10"/>
      <c r="E20" s="4"/>
      <c r="F20" s="4"/>
      <c r="G20" s="4"/>
      <c r="H20" s="4"/>
      <c r="I20" s="4"/>
    </row>
    <row r="21" spans="3:9" s="5" customFormat="1" ht="30" customHeight="1">
      <c r="C21" s="4"/>
      <c r="D21" s="10"/>
      <c r="E21" s="4"/>
      <c r="F21" s="4"/>
      <c r="G21" s="4"/>
      <c r="H21" s="4"/>
      <c r="I21" s="4"/>
    </row>
    <row r="22" spans="3:9" s="5" customFormat="1" ht="30" customHeight="1">
      <c r="C22" s="4"/>
      <c r="D22" s="10"/>
      <c r="E22" s="4"/>
      <c r="F22" s="4"/>
      <c r="G22" s="4"/>
      <c r="H22" s="4"/>
      <c r="I22" s="4"/>
    </row>
    <row r="23" spans="3:9" s="5" customFormat="1" ht="30" customHeight="1">
      <c r="C23" s="4"/>
      <c r="D23" s="10"/>
      <c r="E23" s="4"/>
      <c r="F23" s="4"/>
      <c r="G23" s="4"/>
      <c r="H23" s="4"/>
      <c r="I23" s="4"/>
    </row>
    <row r="24" spans="3:9" s="5" customFormat="1" ht="30" customHeight="1">
      <c r="C24" s="4"/>
      <c r="D24" s="10"/>
      <c r="E24" s="4"/>
      <c r="F24" s="4"/>
      <c r="G24" s="4"/>
      <c r="H24" s="4"/>
      <c r="I24" s="4"/>
    </row>
    <row r="25" spans="3:9" s="5" customFormat="1" ht="30" customHeight="1">
      <c r="C25" s="4"/>
      <c r="D25" s="10"/>
      <c r="E25" s="4"/>
      <c r="F25" s="4"/>
      <c r="G25" s="4"/>
      <c r="H25" s="4"/>
      <c r="I25" s="4"/>
    </row>
    <row r="26" spans="3:9" s="5" customFormat="1" ht="30" customHeight="1">
      <c r="C26" s="4"/>
      <c r="D26" s="10"/>
      <c r="E26" s="4"/>
      <c r="F26" s="4"/>
      <c r="G26" s="4"/>
      <c r="H26" s="4"/>
      <c r="I26" s="4"/>
    </row>
    <row r="27" spans="3:9" s="5" customFormat="1" ht="30" customHeight="1">
      <c r="C27" s="4"/>
      <c r="D27" s="10"/>
      <c r="E27" s="4"/>
      <c r="F27" s="4"/>
      <c r="G27" s="4"/>
      <c r="H27" s="4"/>
      <c r="I27" s="4"/>
    </row>
    <row r="28" spans="3:9" s="5" customFormat="1" ht="30" customHeight="1">
      <c r="C28" s="4"/>
      <c r="D28" s="10"/>
      <c r="E28" s="4"/>
      <c r="F28" s="4"/>
      <c r="G28" s="4"/>
      <c r="H28" s="4"/>
      <c r="I28" s="4"/>
    </row>
    <row r="29" spans="3:9" s="5" customFormat="1" ht="30" customHeight="1">
      <c r="C29" s="4"/>
      <c r="D29" s="10"/>
      <c r="E29" s="4"/>
      <c r="F29" s="4"/>
      <c r="G29" s="4"/>
      <c r="H29" s="4"/>
      <c r="I29" s="4"/>
    </row>
    <row r="30" spans="3:9" s="5" customFormat="1" ht="30" customHeight="1">
      <c r="C30" s="4"/>
      <c r="D30" s="10"/>
      <c r="E30" s="4"/>
      <c r="F30" s="4"/>
      <c r="G30" s="4"/>
      <c r="H30" s="4"/>
      <c r="I30" s="4"/>
    </row>
    <row r="31" spans="3:9" s="5" customFormat="1" ht="30" customHeight="1">
      <c r="C31" s="4"/>
      <c r="D31" s="10"/>
      <c r="E31" s="4"/>
      <c r="F31" s="4"/>
      <c r="G31" s="4"/>
      <c r="H31" s="4"/>
      <c r="I31" s="4"/>
    </row>
    <row r="32" spans="3:9" s="5" customFormat="1" ht="30" customHeight="1">
      <c r="C32" s="4"/>
      <c r="D32" s="10"/>
      <c r="E32" s="4"/>
      <c r="F32" s="4"/>
      <c r="G32" s="4"/>
      <c r="H32" s="4"/>
      <c r="I32" s="4"/>
    </row>
    <row r="33" spans="3:9" s="5" customFormat="1" ht="30" customHeight="1">
      <c r="C33" s="4"/>
      <c r="D33" s="10"/>
      <c r="E33" s="4"/>
      <c r="F33" s="4"/>
      <c r="G33" s="4"/>
      <c r="H33" s="4"/>
      <c r="I33" s="4"/>
    </row>
    <row r="34" spans="3:9" s="5" customFormat="1" ht="30" customHeight="1">
      <c r="C34" s="4"/>
      <c r="D34" s="10"/>
      <c r="E34" s="4"/>
      <c r="F34" s="4"/>
      <c r="G34" s="4"/>
      <c r="H34" s="4"/>
      <c r="I34" s="4"/>
    </row>
    <row r="35" spans="3:9" s="5" customFormat="1" ht="30" customHeight="1">
      <c r="C35" s="4"/>
      <c r="D35" s="10"/>
      <c r="E35" s="4"/>
      <c r="F35" s="4"/>
      <c r="G35" s="4"/>
      <c r="H35" s="4"/>
      <c r="I35" s="4"/>
    </row>
    <row r="36" spans="3:9" s="5" customFormat="1" ht="30" customHeight="1">
      <c r="C36" s="4"/>
      <c r="D36" s="10"/>
      <c r="E36" s="4"/>
      <c r="F36" s="4"/>
      <c r="G36" s="4"/>
      <c r="H36" s="4"/>
      <c r="I36" s="4"/>
    </row>
    <row r="37" spans="3:9" s="5" customFormat="1" ht="30" customHeight="1">
      <c r="C37" s="4"/>
      <c r="D37" s="10"/>
      <c r="E37" s="4"/>
      <c r="F37" s="4"/>
      <c r="G37" s="4"/>
      <c r="H37" s="4"/>
      <c r="I37" s="4"/>
    </row>
    <row r="38" spans="3:9" s="5" customFormat="1" ht="30" customHeight="1">
      <c r="C38" s="4"/>
      <c r="D38" s="10"/>
      <c r="E38" s="4"/>
      <c r="F38" s="4"/>
      <c r="G38" s="4"/>
      <c r="H38" s="4"/>
      <c r="I38" s="4"/>
    </row>
    <row r="39" spans="3:9" s="5" customFormat="1" ht="30" customHeight="1">
      <c r="C39" s="4"/>
      <c r="D39" s="10"/>
      <c r="E39" s="4"/>
      <c r="F39" s="4"/>
      <c r="G39" s="4"/>
      <c r="H39" s="4"/>
      <c r="I39" s="4"/>
    </row>
    <row r="40" spans="3:9" s="5" customFormat="1" ht="30" customHeight="1">
      <c r="C40" s="4"/>
      <c r="D40" s="10"/>
      <c r="E40" s="4"/>
      <c r="F40" s="4"/>
      <c r="G40" s="4"/>
      <c r="H40" s="4"/>
      <c r="I40" s="4"/>
    </row>
    <row r="41" spans="3:9" s="5" customFormat="1" ht="30" customHeight="1">
      <c r="C41" s="4"/>
      <c r="D41" s="10"/>
      <c r="E41" s="4"/>
      <c r="F41" s="4"/>
      <c r="G41" s="4"/>
      <c r="H41" s="4"/>
      <c r="I41" s="4"/>
    </row>
    <row r="42" spans="3:9" s="5" customFormat="1" ht="30" customHeight="1">
      <c r="C42" s="4"/>
      <c r="D42" s="10"/>
      <c r="E42" s="4"/>
      <c r="F42" s="4"/>
      <c r="G42" s="4"/>
      <c r="H42" s="4"/>
      <c r="I42" s="4"/>
    </row>
    <row r="43" spans="3:9" s="5" customFormat="1" ht="30" customHeight="1">
      <c r="C43" s="4"/>
      <c r="D43" s="10"/>
      <c r="E43" s="4"/>
      <c r="F43" s="4"/>
      <c r="G43" s="4"/>
      <c r="H43" s="4"/>
      <c r="I43" s="4"/>
    </row>
    <row r="44" spans="3:9" s="5" customFormat="1" ht="30" customHeight="1">
      <c r="C44" s="4"/>
      <c r="D44" s="10"/>
      <c r="E44" s="4"/>
      <c r="F44" s="4"/>
      <c r="G44" s="4"/>
      <c r="H44" s="4"/>
      <c r="I44" s="4"/>
    </row>
    <row r="45" spans="3:9" s="5" customFormat="1" ht="30" customHeight="1">
      <c r="C45" s="4"/>
      <c r="D45" s="10"/>
      <c r="E45" s="4"/>
      <c r="F45" s="4"/>
      <c r="G45" s="4"/>
      <c r="H45" s="4"/>
      <c r="I45" s="4"/>
    </row>
    <row r="46" spans="3:9" s="5" customFormat="1" ht="30" customHeight="1">
      <c r="C46" s="4"/>
      <c r="D46" s="10"/>
      <c r="E46" s="4"/>
      <c r="F46" s="4"/>
      <c r="G46" s="4"/>
      <c r="H46" s="4"/>
      <c r="I46" s="4"/>
    </row>
    <row r="47" spans="3:9" s="5" customFormat="1" ht="11.25">
      <c r="C47" s="4"/>
      <c r="D47" s="10"/>
      <c r="E47" s="4"/>
      <c r="F47" s="4"/>
      <c r="G47" s="4"/>
      <c r="H47" s="4"/>
      <c r="I47" s="4"/>
    </row>
    <row r="48" spans="3:9" s="5" customFormat="1" ht="11.25">
      <c r="C48" s="4"/>
      <c r="D48" s="10"/>
      <c r="E48" s="4"/>
      <c r="F48" s="4"/>
      <c r="G48" s="4"/>
      <c r="H48" s="4"/>
      <c r="I48" s="4"/>
    </row>
    <row r="49" spans="3:9" s="5" customFormat="1" ht="11.25">
      <c r="C49" s="4"/>
      <c r="D49" s="10"/>
      <c r="E49" s="4"/>
      <c r="F49" s="4"/>
      <c r="G49" s="4"/>
      <c r="H49" s="4"/>
      <c r="I49" s="4"/>
    </row>
    <row r="50" spans="3:9" s="5" customFormat="1" ht="11.25">
      <c r="C50" s="4"/>
      <c r="D50" s="10"/>
      <c r="E50" s="4"/>
      <c r="F50" s="4"/>
      <c r="G50" s="4"/>
      <c r="H50" s="4"/>
      <c r="I50" s="4"/>
    </row>
    <row r="51" spans="3:9" s="5" customFormat="1" ht="11.25">
      <c r="C51" s="4"/>
      <c r="D51" s="10"/>
      <c r="E51" s="4"/>
      <c r="F51" s="4"/>
      <c r="G51" s="4"/>
      <c r="H51" s="4"/>
      <c r="I51" s="4"/>
    </row>
    <row r="52" spans="3:9" s="5" customFormat="1" ht="11.25">
      <c r="C52" s="4"/>
      <c r="D52" s="10"/>
      <c r="E52" s="4"/>
      <c r="F52" s="4"/>
      <c r="G52" s="4"/>
      <c r="H52" s="4"/>
      <c r="I52" s="4"/>
    </row>
    <row r="53" spans="3:9" s="5" customFormat="1" ht="11.25">
      <c r="C53" s="4"/>
      <c r="D53" s="10"/>
      <c r="E53" s="4"/>
      <c r="F53" s="4"/>
      <c r="G53" s="4"/>
      <c r="H53" s="4"/>
      <c r="I53" s="4"/>
    </row>
    <row r="54" spans="3:9" s="5" customFormat="1" ht="11.25">
      <c r="C54" s="4"/>
      <c r="D54" s="10"/>
      <c r="E54" s="4"/>
      <c r="F54" s="4"/>
      <c r="G54" s="4"/>
      <c r="H54" s="4"/>
      <c r="I54" s="4"/>
    </row>
    <row r="55" spans="3:9" s="5" customFormat="1" ht="11.25">
      <c r="C55" s="4"/>
      <c r="D55" s="10"/>
      <c r="E55" s="4"/>
      <c r="F55" s="4"/>
      <c r="G55" s="4"/>
      <c r="H55" s="4"/>
      <c r="I55" s="4"/>
    </row>
    <row r="56" spans="3:9" s="5" customFormat="1" ht="11.25">
      <c r="C56" s="4"/>
      <c r="D56" s="10"/>
      <c r="E56" s="4"/>
      <c r="F56" s="4"/>
      <c r="G56" s="4"/>
      <c r="H56" s="4"/>
      <c r="I56" s="4"/>
    </row>
    <row r="57" spans="3:9" s="5" customFormat="1" ht="11.25">
      <c r="C57" s="4"/>
      <c r="D57" s="10"/>
      <c r="E57" s="4"/>
      <c r="F57" s="4"/>
      <c r="G57" s="4"/>
      <c r="H57" s="4"/>
      <c r="I57" s="4"/>
    </row>
    <row r="58" spans="3:9" s="5" customFormat="1" ht="11.25">
      <c r="C58" s="4"/>
      <c r="D58" s="10"/>
      <c r="E58" s="4"/>
      <c r="F58" s="4"/>
      <c r="G58" s="4"/>
      <c r="H58" s="4"/>
      <c r="I58" s="4"/>
    </row>
    <row r="59" spans="3:9" s="5" customFormat="1" ht="11.25">
      <c r="C59" s="4"/>
      <c r="D59" s="10"/>
      <c r="E59" s="4"/>
      <c r="F59" s="4"/>
      <c r="G59" s="4"/>
      <c r="H59" s="4"/>
      <c r="I59" s="4"/>
    </row>
    <row r="60" spans="3:9" s="5" customFormat="1" ht="11.25">
      <c r="C60" s="4"/>
      <c r="D60" s="10"/>
      <c r="E60" s="4"/>
      <c r="F60" s="4"/>
      <c r="G60" s="4"/>
      <c r="H60" s="4"/>
      <c r="I60" s="4"/>
    </row>
    <row r="61" spans="3:9" s="5" customFormat="1" ht="11.25">
      <c r="C61" s="4"/>
      <c r="D61" s="10"/>
      <c r="E61" s="4"/>
      <c r="F61" s="4"/>
      <c r="G61" s="4"/>
      <c r="H61" s="4"/>
      <c r="I61" s="4"/>
    </row>
    <row r="62" spans="3:9" s="5" customFormat="1" ht="11.25">
      <c r="C62" s="4"/>
      <c r="D62" s="10"/>
      <c r="E62" s="4"/>
      <c r="F62" s="4"/>
      <c r="G62" s="4"/>
      <c r="H62" s="4"/>
      <c r="I62" s="4"/>
    </row>
    <row r="63" spans="3:9" s="5" customFormat="1" ht="11.25">
      <c r="C63" s="4"/>
      <c r="D63" s="10"/>
      <c r="E63" s="4"/>
      <c r="F63" s="4"/>
      <c r="G63" s="4"/>
      <c r="H63" s="4"/>
      <c r="I63" s="4"/>
    </row>
    <row r="64" spans="3:9" s="5" customFormat="1" ht="11.25">
      <c r="C64" s="4"/>
      <c r="D64" s="10"/>
      <c r="E64" s="4"/>
      <c r="F64" s="4"/>
      <c r="G64" s="4"/>
      <c r="H64" s="4"/>
      <c r="I64" s="4"/>
    </row>
    <row r="65" spans="3:9" s="5" customFormat="1" ht="11.25">
      <c r="C65" s="4"/>
      <c r="D65" s="10"/>
      <c r="E65" s="4"/>
      <c r="F65" s="4"/>
      <c r="G65" s="4"/>
      <c r="H65" s="4"/>
      <c r="I65" s="4"/>
    </row>
    <row r="66" spans="3:9" s="5" customFormat="1" ht="11.25">
      <c r="C66" s="4"/>
      <c r="D66" s="10"/>
      <c r="E66" s="4"/>
      <c r="F66" s="4"/>
      <c r="G66" s="4"/>
      <c r="H66" s="4"/>
      <c r="I66" s="4"/>
    </row>
    <row r="67" spans="3:9" s="5" customFormat="1" ht="11.25">
      <c r="C67" s="4"/>
      <c r="D67" s="10"/>
      <c r="E67" s="4"/>
      <c r="F67" s="4"/>
      <c r="G67" s="4"/>
      <c r="H67" s="4"/>
      <c r="I67" s="4"/>
    </row>
    <row r="68" spans="3:9" s="5" customFormat="1" ht="11.25">
      <c r="C68" s="4"/>
      <c r="D68" s="10"/>
      <c r="E68" s="4"/>
      <c r="F68" s="4"/>
      <c r="G68" s="4"/>
      <c r="H68" s="4"/>
      <c r="I68" s="4"/>
    </row>
    <row r="69" spans="3:9" s="5" customFormat="1" ht="11.25">
      <c r="C69" s="4"/>
      <c r="D69" s="10"/>
      <c r="E69" s="4"/>
      <c r="F69" s="4"/>
      <c r="G69" s="4"/>
      <c r="H69" s="4"/>
      <c r="I69" s="4"/>
    </row>
    <row r="70" spans="3:9" s="5" customFormat="1" ht="11.25">
      <c r="C70" s="4"/>
      <c r="D70" s="10"/>
      <c r="E70" s="4"/>
      <c r="F70" s="4"/>
      <c r="G70" s="4"/>
      <c r="H70" s="4"/>
      <c r="I70" s="4"/>
    </row>
    <row r="71" spans="3:9" s="5" customFormat="1" ht="11.25">
      <c r="C71" s="4"/>
      <c r="D71" s="10"/>
      <c r="E71" s="4"/>
      <c r="F71" s="4"/>
      <c r="G71" s="4"/>
      <c r="H71" s="4"/>
      <c r="I71" s="4"/>
    </row>
  </sheetData>
  <sheetProtection password="CF6C" sheet="1" formatColumns="0" formatRows="0"/>
  <mergeCells count="5">
    <mergeCell ref="A1:D1"/>
    <mergeCell ref="A2:D2"/>
    <mergeCell ref="B10:C10"/>
    <mergeCell ref="B11:C11"/>
    <mergeCell ref="B12:C12"/>
  </mergeCells>
  <conditionalFormatting sqref="F1:F10">
    <cfRule type="cellIs" priority="1" dxfId="1" operator="equal" stopIfTrue="1">
      <formula>0</formula>
    </cfRule>
  </conditionalFormatting>
  <printOptions horizontalCentered="1"/>
  <pageMargins left="0.5905511811023623" right="0.5905511811023623" top="0.984251968503937" bottom="0.984251968503937" header="0.4330708661417323" footer="0.7874015748031497"/>
  <pageSetup firstPageNumber="1" useFirstPageNumber="1" horizontalDpi="600" verticalDpi="600" orientation="portrait" paperSize="9" r:id="rId1"/>
  <headerFooter alignWithMargins="0">
    <oddFooter>&amp;R&amp;10 （加盖投标人单位章）</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海巍科技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555</dc:creator>
  <cp:keywords/>
  <dc:description/>
  <cp:lastModifiedBy>www</cp:lastModifiedBy>
  <cp:lastPrinted>2019-06-21T10:27:32Z</cp:lastPrinted>
  <dcterms:created xsi:type="dcterms:W3CDTF">2001-08-22T08:49:14Z</dcterms:created>
  <dcterms:modified xsi:type="dcterms:W3CDTF">2019-06-23T13:08:10Z</dcterms:modified>
  <cp:category/>
  <cp:version/>
  <cp:contentType/>
  <cp:contentStatus/>
</cp:coreProperties>
</file>