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05" yWindow="135" windowWidth="8775" windowHeight="8805" tabRatio="866" activeTab="7"/>
  </bookViews>
  <sheets>
    <sheet name="清单说明" sheetId="17" r:id="rId1"/>
    <sheet name="100章总则" sheetId="1" r:id="rId2"/>
    <sheet name="100章总则 (2)" sheetId="20" r:id="rId3"/>
    <sheet name="700章绿化及环境保护设施" sheetId="22" r:id="rId4"/>
    <sheet name="700章绿化及环境保护设施（2）" sheetId="24" r:id="rId5"/>
    <sheet name="汇总表" sheetId="6" r:id="rId6"/>
    <sheet name="汇总表 (2)" sheetId="25" r:id="rId7"/>
    <sheet name="汇总表 (3)" sheetId="28" r:id="rId8"/>
  </sheets>
  <definedNames>
    <definedName name="_xlnm.Print_Area" localSheetId="3">'700章绿化及环境保护设施'!$A$1:$F$11</definedName>
    <definedName name="_xlnm.Print_Area" localSheetId="4">'700章绿化及环境保护设施（2）'!$A$1:$F$8</definedName>
    <definedName name="_xlnm.Print_Titles" localSheetId="3">'700章绿化及环境保护设施'!$1:$4</definedName>
    <definedName name="_xlnm.Print_Titles" localSheetId="4">'700章绿化及环境保护设施（2）'!$1:$4</definedName>
  </definedNames>
  <calcPr calcId="162913"/>
</workbook>
</file>

<file path=xl/calcChain.xml><?xml version="1.0" encoding="utf-8"?>
<calcChain xmlns="http://schemas.openxmlformats.org/spreadsheetml/2006/main">
  <c r="D5" i="25" l="1"/>
  <c r="D5" i="6"/>
  <c r="D8" i="25" l="1"/>
  <c r="D8" i="6"/>
  <c r="F7" i="24"/>
  <c r="F6" i="24"/>
  <c r="F5" i="24"/>
  <c r="F10" i="22"/>
  <c r="F9" i="22"/>
  <c r="F8" i="22"/>
  <c r="F7" i="22"/>
  <c r="F5" i="22"/>
  <c r="F13" i="20"/>
  <c r="F12" i="20"/>
  <c r="F11" i="20"/>
  <c r="F10" i="20"/>
  <c r="F9" i="20"/>
  <c r="F8" i="20"/>
  <c r="F7" i="20"/>
  <c r="F6" i="20"/>
  <c r="F5" i="20"/>
  <c r="F6" i="1"/>
  <c r="F7" i="1"/>
  <c r="F8" i="1"/>
  <c r="F9" i="1"/>
  <c r="F10" i="1"/>
  <c r="F11" i="1"/>
  <c r="F12" i="1"/>
  <c r="F13" i="1"/>
  <c r="F5" i="1"/>
  <c r="F8" i="24" l="1"/>
  <c r="F11" i="22"/>
  <c r="F14" i="20"/>
  <c r="D4" i="25" s="1"/>
  <c r="D6" i="25" l="1"/>
  <c r="D9" i="25" s="1"/>
  <c r="F14" i="1"/>
  <c r="D4" i="6" s="1"/>
  <c r="D11" i="25" l="1"/>
  <c r="D12" i="25" s="1"/>
  <c r="C7" i="28" s="1"/>
  <c r="C5" i="28"/>
  <c r="D6" i="6"/>
  <c r="D9" i="6" s="1"/>
  <c r="C4" i="28" s="1"/>
  <c r="C8" i="28" l="1"/>
  <c r="D11" i="6"/>
  <c r="D12" i="6" s="1"/>
  <c r="C6" i="28" s="1"/>
  <c r="C9" i="28" s="1"/>
</calcChain>
</file>

<file path=xl/sharedStrings.xml><?xml version="1.0" encoding="utf-8"?>
<sst xmlns="http://schemas.openxmlformats.org/spreadsheetml/2006/main" count="185" uniqueCount="108">
  <si>
    <t>子目号</t>
  </si>
  <si>
    <t>子目名称</t>
  </si>
  <si>
    <t>单位</t>
  </si>
  <si>
    <t>数量</t>
  </si>
  <si>
    <t>单价</t>
  </si>
  <si>
    <t>合价</t>
  </si>
  <si>
    <t>102-1</t>
  </si>
  <si>
    <t>竣工文件</t>
  </si>
  <si>
    <t>总额</t>
  </si>
  <si>
    <t>102-2</t>
  </si>
  <si>
    <t>施工环保费</t>
  </si>
  <si>
    <t>102-3</t>
  </si>
  <si>
    <t>安全生产费</t>
  </si>
  <si>
    <t>103-1</t>
  </si>
  <si>
    <t>-a</t>
  </si>
  <si>
    <t>-b</t>
  </si>
  <si>
    <t>-c</t>
  </si>
  <si>
    <t>m</t>
  </si>
  <si>
    <t>103-3</t>
  </si>
  <si>
    <t>104-1</t>
  </si>
  <si>
    <t>承包人驻地建设</t>
  </si>
  <si>
    <t>合计</t>
  </si>
  <si>
    <t>序号</t>
  </si>
  <si>
    <t>章次</t>
  </si>
  <si>
    <t>金额（元）</t>
  </si>
  <si>
    <t>工程量清单表</t>
  </si>
  <si>
    <t>m2</t>
  </si>
  <si>
    <t>投标报价汇总表</t>
    <phoneticPr fontId="4" type="noConversion"/>
  </si>
  <si>
    <t>工程量清单说明</t>
    <phoneticPr fontId="4" type="noConversion"/>
  </si>
  <si>
    <t>合价（元）</t>
    <phoneticPr fontId="4" type="noConversion"/>
  </si>
  <si>
    <t>合计</t>
    <phoneticPr fontId="4" type="noConversion"/>
  </si>
  <si>
    <t>第100章   总则</t>
  </si>
  <si>
    <t>清单  100章  人民币</t>
  </si>
  <si>
    <r>
      <t>科</t>
    </r>
    <r>
      <rPr>
        <sz val="11"/>
        <color theme="1"/>
        <rFont val="宋体"/>
        <family val="3"/>
        <charset val="134"/>
        <scheme val="minor"/>
      </rPr>
      <t xml:space="preserve">   目   名   称</t>
    </r>
  </si>
  <si>
    <t>工程管理</t>
  </si>
  <si>
    <t>临时工程与设施</t>
  </si>
  <si>
    <t>交通导改</t>
  </si>
  <si>
    <t>临时供电设施架设、维护与拆除</t>
  </si>
  <si>
    <t>项目名称：天北路北延（昌金路-桥梓镇政府西街）怀柔段道路工程—环保工程第一部分（K5+672～K10+000）</t>
    <phoneticPr fontId="4" type="noConversion"/>
  </si>
  <si>
    <t>声屏障、隔声窗及围墙加高处理</t>
  </si>
  <si>
    <t>路基段声屏障</t>
  </si>
  <si>
    <t>大秦铁路桥梁段声屏障（高2.6m）</t>
  </si>
  <si>
    <t>其他桥梁段声屏障</t>
  </si>
  <si>
    <t>隔声窗</t>
  </si>
  <si>
    <t>改建围墙（围墙加高）</t>
  </si>
  <si>
    <t>项目名称：天北路北延（昌金路-桥梓镇政府西街）怀柔段道路工程—环保工程第二部分（K5+672～K10+000）</t>
    <phoneticPr fontId="4" type="noConversion"/>
  </si>
  <si>
    <t>总则</t>
  </si>
  <si>
    <t>计日工合计</t>
  </si>
  <si>
    <t>项目名称：天北路北延（昌金路-桥梓镇政府西街）怀柔段道路工程—环保工程第二部分（K10+000～K11+891）</t>
    <phoneticPr fontId="4" type="noConversion"/>
  </si>
  <si>
    <t>章次</t>
    <phoneticPr fontId="4" type="noConversion"/>
  </si>
  <si>
    <t>环保工程第一部分（K5+672～K10+000）评标价</t>
  </si>
  <si>
    <t>环保工程第二部分（K10+000～K11+891）评标价</t>
  </si>
  <si>
    <t>环保工程第一部分（K5+672～K10+000）投标价</t>
  </si>
  <si>
    <t>环保工程第二部分（K10+000～K11+891）投标价</t>
  </si>
  <si>
    <t>1. 工程量清单说明</t>
  </si>
  <si>
    <t>1.1 本工程量清单是根据招标文件中包括的有合同约束力的工程量清单计量规则、图纸以及有关工程量清单的国家标准、行业标准、合同条款中约定的其他规则编制。约定计量规则中没有的子目，其工程量按照有合同约束力的图纸所标示尺寸的理论净量计算。计量采用中华人民共和国法定计量单位。</t>
  </si>
  <si>
    <t>1.2 本工程量清单应与招标文件中的投标人须知、通用合同条款、专用合同条款、工程量清单计量规则、技术规范及图纸等一起阅读和理解。</t>
  </si>
  <si>
    <t xml:space="preserve">1.3 本工程量清单中所列工程数量是估算的或设计的预计数量，仅作为投标报价的共同基础，不能作为最终结算与支付的依据。实际支付应按实际完成的工程量，由承包人按工程量清单计量规则规定的计量方法，以监理人认可的尺寸、断面计量，按本工程量清单的单价和总额价计算支付金额；或根据具体情况，按合同条款第 15.4 款的规定，按监理人确定的单价或总额价计算支付额。 </t>
  </si>
  <si>
    <t>1.4 工程量清单各章是按第八章“工程量清单计量规则”、第七章“技术规范”的相应章次编号的，因此，工程量清单中各章的工程子目的范围与计量等应与“工程量清单计量规则” “技术规范”相应章节的范围、计量与支付条款结合起来理解或解释。</t>
  </si>
  <si>
    <t xml:space="preserve">1.5 对作业和材料的一般说明或规定，未重复写入工程量清单内，在给工程量清单各子目标价前，应参阅第七章“技术规范”的有关内容。 </t>
  </si>
  <si>
    <t xml:space="preserve">1.6 工程量清单中所列工程量的变动，丝毫不会降低或影响合同条款的效力，也不免除承包人按规定的标准进行施工和修复缺陷的责任。 </t>
  </si>
  <si>
    <t xml:space="preserve">1.7 图纸中所列的工程数量表及数量汇总表仅是提供资料，不是工程量清单的外延。当图纸与工程量清单所列数量不一致时，以工程量清单所列数量作为报价的依据。 </t>
  </si>
  <si>
    <t>2. 投标报价说明</t>
  </si>
  <si>
    <t>2.1 工程量清单中的每一子目须填入单价或价格，且只允许有一个报价。</t>
  </si>
  <si>
    <t xml:space="preserve">2.2 除非合同另有规定，工程量清单中有标价的单价和总额价均已包括了为实施和完成合同工程所需的劳务、材料、机械、质检（自检）、安装、缺陷修复、管理、保险、税费、利润等费用，以及合同明示或暗示的所有责任、义务和一般风险。 </t>
  </si>
  <si>
    <t>2.3 工程量清单中投标人没有填入单价或价格的子目，其费用视为已分摊在工程量清单中其他相关子目的单价或价格之中。承包人必须按监理人指令完成工程量清单中未填入单价或价格的子目，但不能得到结算与支付。</t>
  </si>
  <si>
    <t>2.4 符合合同条款规定的全部费用应认为已被计入有标价的工程量清单所列各子目之中，未列子目不予计量的工作，其费用应视为已分摊在本合同工程的有关子目的单价或总额价之中。</t>
  </si>
  <si>
    <t>2.5 承包人用于本合同工程的各类装备的提供、运输、维护、拆卸、拼装等支付的费用，已包括在工程量清单的单价与总额价之中。</t>
  </si>
  <si>
    <t xml:space="preserve">2.6 工程量清单中各项金额均以人民币（元）结算。 </t>
  </si>
  <si>
    <t>2.7 暂列金额（不含计日工总额）的数量及拟用子目的说明：暂列金额为清单合计减去材料、工程设备、专业工程暂估价、安全生产费用（如有）合计的3%。除合同另有规定外，应由监理人按合同条款的规定，结合工程具体情况，报经发包人批准后指令全部或部分地使用，或者根本不予动用。</t>
  </si>
  <si>
    <t>2.8暂估价的数量及拟用子目说明：无。</t>
  </si>
  <si>
    <t>2.9承包人用于本合同工程特殊地段（如穿村、过镇、交通流量较大的路段）沿线设置围挡等支付的费用，已包括在工程量清单的单价与总额价之中。</t>
  </si>
  <si>
    <t>3. 计日工说明 不适用。</t>
  </si>
  <si>
    <t>4、其他说明</t>
  </si>
  <si>
    <t>4.1建筑工程一切险、第三者责任险以及其他各类保险由承包人按相关法律法规要求进行投保，其费用包含在所报的单价和总额价中，不单独计量与支付。按照招标文件规定的工程量清单格式提出安全生费用使用清单并针对安全生产费用单独报价，列入工程量清单第100章（如有）。工程量清单100章内列有上述安全生产费的支付子目，所报安全生产费用总额为相应投标控制价上限的1.5%，应单独报价且不得作为竞争性报价。投标人须严格按照本招标文件第五章工程量清单中“附件 公路工程安全费用使用范围”中的内容结合工程实际考虑填报安全生产费用，并填报第五章工程量清单中“表5.7公路工程安全费用使用清单报价”，公路工程安全费用使用清单表中的安全生产费用总额须与工程量清单中第100章安全生产费用子目填报的金额一致。</t>
  </si>
  <si>
    <t>4.2对作业和材料的一般说明或规定，未写入工程量清单内，在给工程量清单各子目标价前，应参阅招标文件中技术规范的有关部分。</t>
  </si>
  <si>
    <t>4.3对于符合要求的投标文件，在签订合同协议前，如发现工程量清单中有计算方面的算术差错，按投标须知有关条款规定修正。</t>
  </si>
  <si>
    <t>4.4工程量清单中所列工程量的变动，丝毫不会降低或影响合同条款的效力，也不免除承包人按规定的标准进行施工和修复缺陷的责任。</t>
  </si>
  <si>
    <t>4.5单价的合理性</t>
  </si>
  <si>
    <t>（1）每一项单价将均被视为已包含了必要的工程费，并较为均衡地分摊了一定比例其他费用的报价。</t>
  </si>
  <si>
    <t>单价分析表中各工程项目的报价应与工程量清单中相应项目的报价保持一致，不一致的以工程量清单单价为准。投标人应使用招标文件规定的单价分析表格式填写， 除工程量清单第100章外，所有清单细目的单价均须进行单价分析。由于报价符合时需对单价分析表中“投标控制价上限”中公布的任一种材料进行进一步审查，因此请投标人注意：严格按照如下分析子目提供单价分析表；组价合理，金额与工程量清单填写单价一致；所涉及到“投标控制价上限”中公布的任一种材料时，必须在单价分析表中“材料”一栏中填写出该材料的单价。</t>
  </si>
  <si>
    <t>（2）发包人保留对中标人工程量清单中某项报价偏高且明显不合理而无法接受的单价调整的权利，并以此作为签定合同协议书的一个条件。</t>
  </si>
  <si>
    <t>（3）施工过程中，施工单位应确保安全生产费专款专用。</t>
  </si>
  <si>
    <t>4.6本工程涉及的各种配合费用、冬雨季施工措施费用、拆迁配合费用、受拆迁影响增加费用、赶工措施费用、各标段之间施工影响增加费用、标准化施工涉及的费用、平安工地建设费用、项目中治理超限超载运输、空气重污染防治等费用均包括在单价中，不单独计量，且工期不予延长。</t>
  </si>
  <si>
    <t>4.7请承包人做好本施工标段范围内所有地下管线和交通预埋设施的保护工作，该费用不单独计量支付。</t>
  </si>
  <si>
    <t>附件：</t>
  </si>
  <si>
    <t>1、 北京市交通委员会路政局关于印发《北京市公路工程安全生产费用管理办法》的通知（京交路安发[2017]533号）</t>
  </si>
  <si>
    <t>2、北京市公路工程安全生产监督管理办法（京交路安发[2012]262号）</t>
  </si>
  <si>
    <t>3、交通运输部办公厅关于印发《公路工程营业税改征增值税计价依据调整方案》的通知（交办公路[2016]66号）</t>
  </si>
  <si>
    <t>706-1</t>
  </si>
  <si>
    <t>吸、隔声板声屏障</t>
  </si>
  <si>
    <t>706-4</t>
  </si>
  <si>
    <t>第700章   绿化及环境保护设施</t>
    <phoneticPr fontId="4" type="noConversion"/>
  </si>
  <si>
    <t>清单  700章  人民币</t>
    <phoneticPr fontId="4" type="noConversion"/>
  </si>
  <si>
    <t>706-5</t>
  </si>
  <si>
    <t>清单  700章  人民币</t>
    <phoneticPr fontId="4" type="noConversion"/>
  </si>
  <si>
    <t xml:space="preserve">  总则</t>
  </si>
  <si>
    <t>项目名称：天北路北延（昌金路-桥梓镇政府西街）怀柔段道路工程—环保工程第一部分（K5+672～K10+000）</t>
    <phoneticPr fontId="4" type="noConversion"/>
  </si>
  <si>
    <t xml:space="preserve">  绿化及环境保护设施</t>
    <phoneticPr fontId="4" type="noConversion"/>
  </si>
  <si>
    <r>
      <t>第100章～</t>
    </r>
    <r>
      <rPr>
        <sz val="10.5"/>
        <color theme="1"/>
        <rFont val="宋体"/>
        <family val="3"/>
        <charset val="134"/>
      </rPr>
      <t>7</t>
    </r>
    <r>
      <rPr>
        <sz val="10.5"/>
        <color theme="1"/>
        <rFont val="宋体"/>
        <family val="3"/>
        <charset val="134"/>
      </rPr>
      <t>00章清单合计</t>
    </r>
    <phoneticPr fontId="4" type="noConversion"/>
  </si>
  <si>
    <t>已包含在清单合计中的材料、工程设备、专业工程暂估价合计</t>
    <phoneticPr fontId="4" type="noConversion"/>
  </si>
  <si>
    <t>清单合计减去材料、工程设备、专业工程暂估价和安全生产费合计（3-4-5=6）（评标价）</t>
    <phoneticPr fontId="4" type="noConversion"/>
  </si>
  <si>
    <t>按上项（6）金额的3%作为不可预见因素的暂列金额（不含计日工总额）</t>
    <phoneticPr fontId="4" type="noConversion"/>
  </si>
  <si>
    <t>投标报价（3+8=9）</t>
    <phoneticPr fontId="4" type="noConversion"/>
  </si>
  <si>
    <t>项目名称：天北路北延（昌金路-桥梓镇政府西街）怀柔段道路工程—环保工程第二部分（K10+000～K11+891）</t>
    <phoneticPr fontId="4" type="noConversion"/>
  </si>
  <si>
    <t>评标总价（1+2=5）</t>
  </si>
  <si>
    <t>投标总价（3+4=6）</t>
  </si>
  <si>
    <t>项目名称：天北路北延（昌金路-桥梓镇政府西街）怀柔段道路工程—环保工程</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</si>
</sst>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000_ "/>
    <numFmt numFmtId="178" formatCode="0.00_);[Red]\(0.00\)"/>
  </numFmts>
  <fonts count="18" x14ac:knownFonts="1">
    <font>
      <sz val="11"/>
      <color theme="1"/>
      <name val="宋体"/>
      <family val="2"/>
      <scheme val="minor"/>
    </font>
    <font>
      <sz val="10.5"/>
      <color theme="1"/>
      <name val="宋体"/>
      <family val="3"/>
      <charset val="134"/>
    </font>
    <font>
      <sz val="16"/>
      <color theme="1"/>
      <name val="宋体"/>
      <family val="3"/>
      <charset val="134"/>
    </font>
    <font>
      <sz val="10.5"/>
      <color rgb="FF000000"/>
      <name val="宋体"/>
      <family val="3"/>
      <charset val="134"/>
    </font>
    <font>
      <sz val="9"/>
      <name val="宋体"/>
      <family val="3"/>
      <charset val="134"/>
      <scheme val="minor"/>
    </font>
    <font>
      <sz val="10"/>
      <color theme="1"/>
      <name val="宋体"/>
      <family val="3"/>
      <charset val="134"/>
    </font>
    <font>
      <sz val="12"/>
      <name val="宋体"/>
      <family val="3"/>
      <charset val="134"/>
    </font>
    <font>
      <sz val="11"/>
      <color theme="1"/>
      <name val="宋体"/>
      <family val="3"/>
      <charset val="134"/>
    </font>
    <font>
      <sz val="14"/>
      <color theme="1"/>
      <name val="宋体"/>
      <family val="3"/>
      <charset val="134"/>
    </font>
    <font>
      <sz val="11"/>
      <color theme="1"/>
      <name val="宋体"/>
      <family val="3"/>
      <charset val="134"/>
    </font>
    <font>
      <b/>
      <sz val="16"/>
      <color theme="1"/>
      <name val="宋体"/>
      <family val="3"/>
      <charset val="134"/>
    </font>
    <font>
      <sz val="11"/>
      <color theme="1"/>
      <name val="宋体"/>
      <family val="3"/>
      <charset val="134"/>
      <scheme val="minor"/>
    </font>
    <font>
      <sz val="16"/>
      <color theme="1"/>
      <name val="宋体"/>
      <family val="3"/>
      <charset val="134"/>
    </font>
    <font>
      <sz val="11"/>
      <color theme="1"/>
      <name val="宋体"/>
      <family val="3"/>
      <charset val="134"/>
    </font>
    <font>
      <sz val="10.5"/>
      <color theme="1"/>
      <name val="宋体"/>
      <family val="3"/>
      <charset val="134"/>
    </font>
    <font>
      <sz val="10"/>
      <color theme="1"/>
      <name val="宋体"/>
      <family val="3"/>
      <charset val="134"/>
    </font>
    <font>
      <sz val="10.5"/>
      <color theme="1"/>
      <name val="宋体"/>
      <family val="3"/>
      <charset val="134"/>
      <scheme val="minor"/>
    </font>
    <font>
      <b/>
      <sz val="10.5"/>
      <color theme="1"/>
      <name val="宋体"/>
      <family val="3"/>
      <charset val="134"/>
      <scheme val="minor"/>
    </font>
  </fonts>
  <fills count="4">
    <fill>
      <patternFill patternType="none"/>
    </fill>
    <fill>
      <patternFill patternType="gray125"/>
    </fill>
    <fill>
      <patternFill patternType="solid">
        <fgColor theme="0" tint="-9.9948118533890809E-2"/>
        <bgColor indexed="64"/>
      </patternFill>
    </fill>
    <fill>
      <patternFill patternType="solid">
        <fgColor rgb="FFE6E6E6"/>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6" fillId="0" borderId="0"/>
  </cellStyleXfs>
  <cellXfs count="56">
    <xf numFmtId="0" fontId="0" fillId="0" borderId="0" xfId="0"/>
    <xf numFmtId="0" fontId="5" fillId="2"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xf>
    <xf numFmtId="0" fontId="5" fillId="2" borderId="1"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xf>
    <xf numFmtId="0" fontId="8" fillId="2" borderId="0" xfId="0" applyFont="1" applyFill="1" applyAlignment="1">
      <alignment horizontal="center" vertical="center" wrapText="1"/>
    </xf>
    <xf numFmtId="0" fontId="9" fillId="0" borderId="0" xfId="0" applyFont="1"/>
    <xf numFmtId="0" fontId="9" fillId="0" borderId="0" xfId="0" applyFont="1" applyAlignment="1">
      <alignment wrapText="1"/>
    </xf>
    <xf numFmtId="0" fontId="7" fillId="0" borderId="0" xfId="0" applyFont="1"/>
    <xf numFmtId="0" fontId="7" fillId="0" borderId="0" xfId="0" applyFont="1" applyAlignment="1">
      <alignment horizontal="center" vertical="center"/>
    </xf>
    <xf numFmtId="176" fontId="1" fillId="2" borderId="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1" xfId="0" applyFont="1" applyFill="1" applyBorder="1" applyAlignment="1">
      <alignment horizontal="left" vertical="center"/>
    </xf>
    <xf numFmtId="177" fontId="1"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wrapText="1"/>
    </xf>
    <xf numFmtId="0" fontId="1" fillId="2" borderId="1" xfId="0" applyFont="1" applyFill="1" applyBorder="1" applyAlignment="1">
      <alignment horizontal="justify" vertical="center" wrapText="1"/>
    </xf>
    <xf numFmtId="176" fontId="7" fillId="0" borderId="0" xfId="0" applyNumberFormat="1" applyFont="1"/>
    <xf numFmtId="0" fontId="7" fillId="0" borderId="0" xfId="0" applyNumberFormat="1" applyFont="1"/>
    <xf numFmtId="176" fontId="5" fillId="0" borderId="1" xfId="0" applyNumberFormat="1" applyFont="1" applyFill="1" applyBorder="1" applyAlignment="1" applyProtection="1">
      <alignment horizontal="center" vertical="center" wrapText="1"/>
      <protection locked="0"/>
    </xf>
    <xf numFmtId="0" fontId="13" fillId="0" borderId="0" xfId="0" applyFont="1"/>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5" fillId="2" borderId="1" xfId="0" applyFont="1" applyFill="1" applyBorder="1" applyAlignment="1">
      <alignment horizontal="center" vertical="center"/>
    </xf>
    <xf numFmtId="0" fontId="1" fillId="2" borderId="1" xfId="0" applyFont="1" applyFill="1" applyBorder="1" applyAlignment="1" applyProtection="1">
      <alignment horizontal="left" vertical="center"/>
    </xf>
    <xf numFmtId="0" fontId="1" fillId="2" borderId="3" xfId="0" applyFont="1" applyFill="1" applyBorder="1" applyAlignment="1" applyProtection="1">
      <alignment horizontal="left" vertical="center" wrapText="1"/>
    </xf>
    <xf numFmtId="0" fontId="1" fillId="2"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xf>
    <xf numFmtId="0" fontId="1"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7" fillId="3" borderId="0" xfId="0" applyFont="1" applyFill="1" applyAlignment="1">
      <alignment horizontal="justify" vertical="center"/>
    </xf>
    <xf numFmtId="0" fontId="16" fillId="3" borderId="0" xfId="0" applyFont="1" applyFill="1" applyAlignment="1">
      <alignment horizontal="justify" vertical="center"/>
    </xf>
    <xf numFmtId="0" fontId="1" fillId="2" borderId="3" xfId="0" applyFont="1" applyFill="1" applyBorder="1" applyAlignment="1" applyProtection="1">
      <alignment horizontal="left" vertical="center"/>
    </xf>
    <xf numFmtId="178" fontId="1" fillId="2" borderId="1" xfId="0" applyNumberFormat="1"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3" xfId="0" applyFont="1" applyFill="1" applyBorder="1" applyAlignment="1">
      <alignment horizontal="center" vertical="center" wrapText="1"/>
    </xf>
    <xf numFmtId="0" fontId="1" fillId="2" borderId="2" xfId="0" applyFont="1" applyFill="1" applyBorder="1" applyAlignment="1" applyProtection="1">
      <alignment horizontal="left" vertical="center" wrapText="1"/>
    </xf>
    <xf numFmtId="0" fontId="1" fillId="2" borderId="1" xfId="0" applyFont="1" applyFill="1" applyBorder="1" applyAlignment="1" applyProtection="1">
      <alignment horizontal="center" vertical="center" wrapText="1"/>
    </xf>
    <xf numFmtId="0" fontId="10" fillId="2" borderId="0" xfId="0" applyFont="1" applyFill="1" applyAlignment="1" applyProtection="1">
      <alignment horizontal="center" vertical="center"/>
    </xf>
    <xf numFmtId="0" fontId="2" fillId="2"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1" fillId="2" borderId="1" xfId="0" applyFont="1" applyFill="1" applyBorder="1" applyAlignment="1">
      <alignment horizontal="center" vertical="center"/>
    </xf>
    <xf numFmtId="0" fontId="10" fillId="2" borderId="0" xfId="0" applyFont="1" applyFill="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2" xfId="0" applyFont="1" applyFill="1" applyBorder="1" applyAlignment="1">
      <alignment horizontal="left" vertical="center" wrapText="1"/>
    </xf>
    <xf numFmtId="0" fontId="14" fillId="2" borderId="4" xfId="0" applyFont="1" applyFill="1" applyBorder="1" applyAlignment="1">
      <alignment horizontal="center" vertical="center"/>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2" fillId="2" borderId="0" xfId="0" applyFont="1" applyFill="1" applyAlignment="1">
      <alignment horizontal="center" vertical="center" wrapText="1"/>
    </xf>
    <xf numFmtId="0" fontId="1" fillId="2" borderId="3"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Medium9"/>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view="pageBreakPreview" zoomScaleSheetLayoutView="100" workbookViewId="0">
      <selection activeCell="A24" sqref="A24"/>
    </sheetView>
  </sheetViews>
  <sheetFormatPr defaultRowHeight="13.5" x14ac:dyDescent="0.15"/>
  <cols>
    <col min="1" max="1" width="76.375" style="8" customWidth="1"/>
    <col min="2" max="16384" width="9" style="7"/>
  </cols>
  <sheetData>
    <row r="1" spans="1:1" ht="27.75" customHeight="1" x14ac:dyDescent="0.15">
      <c r="A1" s="6" t="s">
        <v>28</v>
      </c>
    </row>
    <row r="2" spans="1:1" x14ac:dyDescent="0.15">
      <c r="A2" s="32" t="s">
        <v>54</v>
      </c>
    </row>
    <row r="3" spans="1:1" ht="51" x14ac:dyDescent="0.15">
      <c r="A3" s="33" t="s">
        <v>55</v>
      </c>
    </row>
    <row r="4" spans="1:1" ht="25.5" x14ac:dyDescent="0.15">
      <c r="A4" s="33" t="s">
        <v>56</v>
      </c>
    </row>
    <row r="5" spans="1:1" ht="51" x14ac:dyDescent="0.15">
      <c r="A5" s="33" t="s">
        <v>57</v>
      </c>
    </row>
    <row r="6" spans="1:1" ht="43.5" customHeight="1" x14ac:dyDescent="0.15">
      <c r="A6" s="33" t="s">
        <v>58</v>
      </c>
    </row>
    <row r="7" spans="1:1" ht="25.5" x14ac:dyDescent="0.15">
      <c r="A7" s="33" t="s">
        <v>59</v>
      </c>
    </row>
    <row r="8" spans="1:1" ht="25.5" x14ac:dyDescent="0.15">
      <c r="A8" s="33" t="s">
        <v>60</v>
      </c>
    </row>
    <row r="9" spans="1:1" ht="25.5" x14ac:dyDescent="0.15">
      <c r="A9" s="33" t="s">
        <v>61</v>
      </c>
    </row>
    <row r="10" spans="1:1" x14ac:dyDescent="0.15">
      <c r="A10" s="32" t="s">
        <v>62</v>
      </c>
    </row>
    <row r="11" spans="1:1" x14ac:dyDescent="0.15">
      <c r="A11" s="33" t="s">
        <v>63</v>
      </c>
    </row>
    <row r="12" spans="1:1" ht="38.25" x14ac:dyDescent="0.15">
      <c r="A12" s="33" t="s">
        <v>64</v>
      </c>
    </row>
    <row r="13" spans="1:1" ht="38.25" x14ac:dyDescent="0.15">
      <c r="A13" s="33" t="s">
        <v>65</v>
      </c>
    </row>
    <row r="14" spans="1:1" ht="25.5" x14ac:dyDescent="0.15">
      <c r="A14" s="33" t="s">
        <v>66</v>
      </c>
    </row>
    <row r="15" spans="1:1" ht="25.5" x14ac:dyDescent="0.15">
      <c r="A15" s="33" t="s">
        <v>67</v>
      </c>
    </row>
    <row r="16" spans="1:1" x14ac:dyDescent="0.15">
      <c r="A16" s="33" t="s">
        <v>68</v>
      </c>
    </row>
    <row r="17" spans="1:1" ht="38.25" x14ac:dyDescent="0.15">
      <c r="A17" s="33" t="s">
        <v>69</v>
      </c>
    </row>
    <row r="18" spans="1:1" x14ac:dyDescent="0.15">
      <c r="A18" s="33" t="s">
        <v>70</v>
      </c>
    </row>
    <row r="19" spans="1:1" ht="25.5" x14ac:dyDescent="0.15">
      <c r="A19" s="33" t="s">
        <v>71</v>
      </c>
    </row>
    <row r="20" spans="1:1" x14ac:dyDescent="0.15">
      <c r="A20" s="32" t="s">
        <v>72</v>
      </c>
    </row>
    <row r="21" spans="1:1" x14ac:dyDescent="0.15">
      <c r="A21" s="32" t="s">
        <v>73</v>
      </c>
    </row>
    <row r="22" spans="1:1" ht="102" x14ac:dyDescent="0.15">
      <c r="A22" s="33" t="s">
        <v>74</v>
      </c>
    </row>
    <row r="23" spans="1:1" ht="25.5" x14ac:dyDescent="0.15">
      <c r="A23" s="33" t="s">
        <v>75</v>
      </c>
    </row>
    <row r="24" spans="1:1" ht="25.5" x14ac:dyDescent="0.15">
      <c r="A24" s="33" t="s">
        <v>76</v>
      </c>
    </row>
    <row r="25" spans="1:1" ht="25.5" x14ac:dyDescent="0.15">
      <c r="A25" s="33" t="s">
        <v>77</v>
      </c>
    </row>
    <row r="26" spans="1:1" x14ac:dyDescent="0.15">
      <c r="A26" s="33" t="s">
        <v>78</v>
      </c>
    </row>
    <row r="27" spans="1:1" ht="25.5" x14ac:dyDescent="0.15">
      <c r="A27" s="33" t="s">
        <v>79</v>
      </c>
    </row>
    <row r="28" spans="1:1" ht="76.5" x14ac:dyDescent="0.15">
      <c r="A28" s="33" t="s">
        <v>80</v>
      </c>
    </row>
    <row r="29" spans="1:1" ht="25.5" x14ac:dyDescent="0.15">
      <c r="A29" s="33" t="s">
        <v>81</v>
      </c>
    </row>
    <row r="30" spans="1:1" x14ac:dyDescent="0.15">
      <c r="A30" s="33" t="s">
        <v>82</v>
      </c>
    </row>
    <row r="31" spans="1:1" ht="38.25" x14ac:dyDescent="0.15">
      <c r="A31" s="33" t="s">
        <v>83</v>
      </c>
    </row>
    <row r="32" spans="1:1" ht="25.5" x14ac:dyDescent="0.15">
      <c r="A32" s="33" t="s">
        <v>84</v>
      </c>
    </row>
    <row r="33" spans="1:1" x14ac:dyDescent="0.15">
      <c r="A33" s="32" t="s">
        <v>85</v>
      </c>
    </row>
    <row r="34" spans="1:1" ht="25.5" x14ac:dyDescent="0.15">
      <c r="A34" s="33" t="s">
        <v>86</v>
      </c>
    </row>
    <row r="35" spans="1:1" x14ac:dyDescent="0.15">
      <c r="A35" s="33" t="s">
        <v>87</v>
      </c>
    </row>
    <row r="36" spans="1:1" ht="25.5" x14ac:dyDescent="0.15">
      <c r="A36" s="33" t="s">
        <v>88</v>
      </c>
    </row>
  </sheetData>
  <sheetProtection algorithmName="SHA-512" hashValue="n7RFv39jnz+n8MnrTU/tOrDmdlMshQfclV0ws9cPqQSetW+3lRtDMGBO3Icz2048avlLS1Y2hy27Qazp1fNJ5w==" saltValue="gGzWGZNRO43jSaCGoj1P/Q==" spinCount="100000" sheet="1" objects="1" scenarios="1"/>
  <phoneticPr fontId="4" type="noConversion"/>
  <pageMargins left="1.1811023622047245" right="1.1023622047244095" top="0.74803149606299213" bottom="0.74803149606299213" header="0.31496062992125984" footer="0.31496062992125984"/>
  <pageSetup paperSize="9"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view="pageBreakPreview" zoomScaleSheetLayoutView="100" workbookViewId="0">
      <selection activeCell="J13" sqref="J13"/>
    </sheetView>
  </sheetViews>
  <sheetFormatPr defaultRowHeight="13.5" x14ac:dyDescent="0.15"/>
  <cols>
    <col min="1" max="1" width="9" style="9" customWidth="1"/>
    <col min="2" max="2" width="34.875" style="9" customWidth="1"/>
    <col min="3" max="3" width="9" style="9"/>
    <col min="4" max="4" width="9.5" style="9" customWidth="1"/>
    <col min="5" max="5" width="11.125" style="9" customWidth="1"/>
    <col min="6" max="6" width="14.875" style="9" customWidth="1"/>
    <col min="7" max="10" width="9" style="10"/>
    <col min="11" max="16384" width="9" style="9"/>
  </cols>
  <sheetData>
    <row r="1" spans="1:6" ht="27" customHeight="1" x14ac:dyDescent="0.15">
      <c r="A1" s="43" t="s">
        <v>25</v>
      </c>
      <c r="B1" s="43"/>
      <c r="C1" s="43"/>
      <c r="D1" s="43"/>
      <c r="E1" s="43"/>
      <c r="F1" s="43"/>
    </row>
    <row r="2" spans="1:6" ht="27" customHeight="1" x14ac:dyDescent="0.15">
      <c r="A2" s="44" t="s">
        <v>31</v>
      </c>
      <c r="B2" s="44"/>
      <c r="C2" s="44"/>
      <c r="D2" s="44"/>
      <c r="E2" s="44"/>
      <c r="F2" s="44"/>
    </row>
    <row r="3" spans="1:6" ht="42" customHeight="1" x14ac:dyDescent="0.15">
      <c r="A3" s="41" t="s">
        <v>38</v>
      </c>
      <c r="B3" s="41"/>
      <c r="C3" s="41"/>
      <c r="D3" s="41"/>
      <c r="E3" s="41"/>
      <c r="F3" s="41"/>
    </row>
    <row r="4" spans="1:6" ht="26.25" customHeight="1" x14ac:dyDescent="0.15">
      <c r="A4" s="2" t="s">
        <v>0</v>
      </c>
      <c r="B4" s="26" t="s">
        <v>1</v>
      </c>
      <c r="C4" s="2" t="s">
        <v>2</v>
      </c>
      <c r="D4" s="2" t="s">
        <v>3</v>
      </c>
      <c r="E4" s="3" t="s">
        <v>4</v>
      </c>
      <c r="F4" s="3" t="s">
        <v>29</v>
      </c>
    </row>
    <row r="5" spans="1:6" ht="26.25" customHeight="1" x14ac:dyDescent="0.15">
      <c r="A5" s="27">
        <v>102</v>
      </c>
      <c r="B5" s="25" t="s">
        <v>34</v>
      </c>
      <c r="C5" s="27"/>
      <c r="D5" s="5"/>
      <c r="E5" s="27"/>
      <c r="F5" s="4" t="str">
        <f>IF(E5="","",ROUND(D5*ROUND(E5,2),0))</f>
        <v/>
      </c>
    </row>
    <row r="6" spans="1:6" ht="26.25" customHeight="1" x14ac:dyDescent="0.15">
      <c r="A6" s="27" t="s">
        <v>6</v>
      </c>
      <c r="B6" s="34" t="s">
        <v>7</v>
      </c>
      <c r="C6" s="27" t="s">
        <v>8</v>
      </c>
      <c r="D6" s="5">
        <v>1</v>
      </c>
      <c r="E6" s="19"/>
      <c r="F6" s="4" t="str">
        <f t="shared" ref="F6:F13" si="0">IF(E6="","",ROUND(D6*ROUND(E6,2),0))</f>
        <v/>
      </c>
    </row>
    <row r="7" spans="1:6" ht="26.25" customHeight="1" x14ac:dyDescent="0.15">
      <c r="A7" s="27" t="s">
        <v>9</v>
      </c>
      <c r="B7" s="24" t="s">
        <v>10</v>
      </c>
      <c r="C7" s="27" t="s">
        <v>8</v>
      </c>
      <c r="D7" s="5">
        <v>1</v>
      </c>
      <c r="E7" s="19"/>
      <c r="F7" s="4" t="str">
        <f t="shared" si="0"/>
        <v/>
      </c>
    </row>
    <row r="8" spans="1:6" ht="26.25" customHeight="1" x14ac:dyDescent="0.15">
      <c r="A8" s="27" t="s">
        <v>11</v>
      </c>
      <c r="B8" s="24" t="s">
        <v>12</v>
      </c>
      <c r="C8" s="27" t="s">
        <v>8</v>
      </c>
      <c r="D8" s="5">
        <v>1</v>
      </c>
      <c r="E8" s="27">
        <v>36134</v>
      </c>
      <c r="F8" s="4">
        <f t="shared" si="0"/>
        <v>36134</v>
      </c>
    </row>
    <row r="9" spans="1:6" ht="30.75" customHeight="1" x14ac:dyDescent="0.15">
      <c r="A9" s="27">
        <v>103</v>
      </c>
      <c r="B9" s="25" t="s">
        <v>35</v>
      </c>
      <c r="C9" s="27"/>
      <c r="D9" s="5"/>
      <c r="E9" s="27"/>
      <c r="F9" s="4" t="str">
        <f t="shared" si="0"/>
        <v/>
      </c>
    </row>
    <row r="10" spans="1:6" ht="26.25" customHeight="1" x14ac:dyDescent="0.15">
      <c r="A10" s="27" t="s">
        <v>13</v>
      </c>
      <c r="B10" s="25" t="s">
        <v>36</v>
      </c>
      <c r="C10" s="27" t="s">
        <v>8</v>
      </c>
      <c r="D10" s="5">
        <v>1</v>
      </c>
      <c r="E10" s="19"/>
      <c r="F10" s="4" t="str">
        <f t="shared" si="0"/>
        <v/>
      </c>
    </row>
    <row r="11" spans="1:6" ht="26.25" customHeight="1" x14ac:dyDescent="0.15">
      <c r="A11" s="27" t="s">
        <v>18</v>
      </c>
      <c r="B11" s="25" t="s">
        <v>37</v>
      </c>
      <c r="C11" s="27" t="s">
        <v>8</v>
      </c>
      <c r="D11" s="5">
        <v>1</v>
      </c>
      <c r="E11" s="19"/>
      <c r="F11" s="4" t="str">
        <f t="shared" si="0"/>
        <v/>
      </c>
    </row>
    <row r="12" spans="1:6" ht="26.25" customHeight="1" x14ac:dyDescent="0.15">
      <c r="A12" s="27">
        <v>104</v>
      </c>
      <c r="B12" s="25" t="s">
        <v>20</v>
      </c>
      <c r="C12" s="27"/>
      <c r="D12" s="5"/>
      <c r="E12" s="27"/>
      <c r="F12" s="4" t="str">
        <f t="shared" si="0"/>
        <v/>
      </c>
    </row>
    <row r="13" spans="1:6" ht="26.25" customHeight="1" x14ac:dyDescent="0.15">
      <c r="A13" s="27" t="s">
        <v>19</v>
      </c>
      <c r="B13" s="25" t="s">
        <v>20</v>
      </c>
      <c r="C13" s="27" t="s">
        <v>8</v>
      </c>
      <c r="D13" s="5">
        <v>1</v>
      </c>
      <c r="E13" s="19"/>
      <c r="F13" s="4" t="str">
        <f t="shared" si="0"/>
        <v/>
      </c>
    </row>
    <row r="14" spans="1:6" ht="26.25" customHeight="1" x14ac:dyDescent="0.15">
      <c r="A14" s="42" t="s">
        <v>32</v>
      </c>
      <c r="B14" s="42"/>
      <c r="C14" s="42"/>
      <c r="D14" s="42" t="s">
        <v>21</v>
      </c>
      <c r="E14" s="42"/>
      <c r="F14" s="1">
        <f>SUM(F5:F13)</f>
        <v>36134</v>
      </c>
    </row>
  </sheetData>
  <sheetProtection algorithmName="SHA-512" hashValue="8tKDR+scP7hOQGjY9Ktbjt+e9Y2Kyvi79ULaQt6HfoB5WpbM7XF0p+ZdugmctaMAqeimgkJtxIeY1UkEGcZthA==" saltValue="sG6S987ONBTV/KfTsHXAbg==" spinCount="100000" sheet="1" objects="1" scenarios="1"/>
  <mergeCells count="5">
    <mergeCell ref="A3:F3"/>
    <mergeCell ref="A14:C14"/>
    <mergeCell ref="D14:E14"/>
    <mergeCell ref="A1:F1"/>
    <mergeCell ref="A2:F2"/>
  </mergeCells>
  <phoneticPr fontId="4"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view="pageBreakPreview" zoomScaleSheetLayoutView="100" workbookViewId="0">
      <selection activeCell="G17" sqref="G17"/>
    </sheetView>
  </sheetViews>
  <sheetFormatPr defaultRowHeight="13.5" x14ac:dyDescent="0.15"/>
  <cols>
    <col min="1" max="1" width="9" style="9" customWidth="1"/>
    <col min="2" max="2" width="34.875" style="9" customWidth="1"/>
    <col min="3" max="3" width="9" style="9"/>
    <col min="4" max="4" width="9.5" style="9" customWidth="1"/>
    <col min="5" max="5" width="11.125" style="9" customWidth="1"/>
    <col min="6" max="6" width="14.875" style="9" customWidth="1"/>
    <col min="7" max="10" width="9" style="10"/>
    <col min="11" max="16384" width="9" style="9"/>
  </cols>
  <sheetData>
    <row r="1" spans="1:6" ht="27" customHeight="1" x14ac:dyDescent="0.15">
      <c r="A1" s="43" t="s">
        <v>25</v>
      </c>
      <c r="B1" s="43"/>
      <c r="C1" s="43"/>
      <c r="D1" s="43"/>
      <c r="E1" s="43"/>
      <c r="F1" s="43"/>
    </row>
    <row r="2" spans="1:6" ht="27" customHeight="1" x14ac:dyDescent="0.15">
      <c r="A2" s="44" t="s">
        <v>31</v>
      </c>
      <c r="B2" s="44"/>
      <c r="C2" s="44"/>
      <c r="D2" s="44"/>
      <c r="E2" s="44"/>
      <c r="F2" s="44"/>
    </row>
    <row r="3" spans="1:6" ht="42" customHeight="1" x14ac:dyDescent="0.15">
      <c r="A3" s="41" t="s">
        <v>48</v>
      </c>
      <c r="B3" s="41"/>
      <c r="C3" s="41"/>
      <c r="D3" s="41"/>
      <c r="E3" s="41"/>
      <c r="F3" s="41"/>
    </row>
    <row r="4" spans="1:6" ht="26.25" customHeight="1" x14ac:dyDescent="0.15">
      <c r="A4" s="26" t="s">
        <v>0</v>
      </c>
      <c r="B4" s="26" t="s">
        <v>1</v>
      </c>
      <c r="C4" s="26" t="s">
        <v>2</v>
      </c>
      <c r="D4" s="26" t="s">
        <v>3</v>
      </c>
      <c r="E4" s="27" t="s">
        <v>4</v>
      </c>
      <c r="F4" s="27" t="s">
        <v>29</v>
      </c>
    </row>
    <row r="5" spans="1:6" ht="26.25" customHeight="1" x14ac:dyDescent="0.15">
      <c r="A5" s="27">
        <v>102</v>
      </c>
      <c r="B5" s="25" t="s">
        <v>34</v>
      </c>
      <c r="C5" s="27"/>
      <c r="D5" s="5"/>
      <c r="E5" s="27"/>
      <c r="F5" s="4" t="str">
        <f>IF(E5="","",ROUND(D5*ROUND(E5,2),0))</f>
        <v/>
      </c>
    </row>
    <row r="6" spans="1:6" ht="26.25" customHeight="1" x14ac:dyDescent="0.15">
      <c r="A6" s="27" t="s">
        <v>6</v>
      </c>
      <c r="B6" s="34" t="s">
        <v>7</v>
      </c>
      <c r="C6" s="27" t="s">
        <v>8</v>
      </c>
      <c r="D6" s="5">
        <v>1</v>
      </c>
      <c r="E6" s="19"/>
      <c r="F6" s="4" t="str">
        <f t="shared" ref="F6:F13" si="0">IF(E6="","",ROUND(D6*ROUND(E6,2),0))</f>
        <v/>
      </c>
    </row>
    <row r="7" spans="1:6" ht="26.25" customHeight="1" x14ac:dyDescent="0.15">
      <c r="A7" s="27" t="s">
        <v>9</v>
      </c>
      <c r="B7" s="24" t="s">
        <v>10</v>
      </c>
      <c r="C7" s="27" t="s">
        <v>8</v>
      </c>
      <c r="D7" s="5">
        <v>1</v>
      </c>
      <c r="E7" s="19"/>
      <c r="F7" s="4" t="str">
        <f t="shared" si="0"/>
        <v/>
      </c>
    </row>
    <row r="8" spans="1:6" ht="26.25" customHeight="1" x14ac:dyDescent="0.15">
      <c r="A8" s="27" t="s">
        <v>11</v>
      </c>
      <c r="B8" s="24" t="s">
        <v>12</v>
      </c>
      <c r="C8" s="27" t="s">
        <v>8</v>
      </c>
      <c r="D8" s="5">
        <v>1</v>
      </c>
      <c r="E8" s="27">
        <v>10000</v>
      </c>
      <c r="F8" s="4">
        <f t="shared" si="0"/>
        <v>10000</v>
      </c>
    </row>
    <row r="9" spans="1:6" ht="30.75" customHeight="1" x14ac:dyDescent="0.15">
      <c r="A9" s="27">
        <v>103</v>
      </c>
      <c r="B9" s="25" t="s">
        <v>35</v>
      </c>
      <c r="C9" s="27"/>
      <c r="D9" s="5"/>
      <c r="E9" s="27"/>
      <c r="F9" s="4" t="str">
        <f t="shared" si="0"/>
        <v/>
      </c>
    </row>
    <row r="10" spans="1:6" ht="26.25" customHeight="1" x14ac:dyDescent="0.15">
      <c r="A10" s="27" t="s">
        <v>13</v>
      </c>
      <c r="B10" s="25" t="s">
        <v>36</v>
      </c>
      <c r="C10" s="27" t="s">
        <v>8</v>
      </c>
      <c r="D10" s="5">
        <v>1</v>
      </c>
      <c r="E10" s="19"/>
      <c r="F10" s="4" t="str">
        <f t="shared" si="0"/>
        <v/>
      </c>
    </row>
    <row r="11" spans="1:6" ht="26.25" customHeight="1" x14ac:dyDescent="0.15">
      <c r="A11" s="27" t="s">
        <v>18</v>
      </c>
      <c r="B11" s="25" t="s">
        <v>37</v>
      </c>
      <c r="C11" s="27" t="s">
        <v>8</v>
      </c>
      <c r="D11" s="5">
        <v>1</v>
      </c>
      <c r="E11" s="19"/>
      <c r="F11" s="4" t="str">
        <f t="shared" si="0"/>
        <v/>
      </c>
    </row>
    <row r="12" spans="1:6" ht="26.25" customHeight="1" x14ac:dyDescent="0.15">
      <c r="A12" s="27">
        <v>104</v>
      </c>
      <c r="B12" s="25" t="s">
        <v>20</v>
      </c>
      <c r="C12" s="27"/>
      <c r="D12" s="5"/>
      <c r="E12" s="27"/>
      <c r="F12" s="4" t="str">
        <f t="shared" si="0"/>
        <v/>
      </c>
    </row>
    <row r="13" spans="1:6" ht="26.25" customHeight="1" x14ac:dyDescent="0.15">
      <c r="A13" s="27" t="s">
        <v>19</v>
      </c>
      <c r="B13" s="25" t="s">
        <v>20</v>
      </c>
      <c r="C13" s="27" t="s">
        <v>8</v>
      </c>
      <c r="D13" s="5">
        <v>1</v>
      </c>
      <c r="E13" s="19"/>
      <c r="F13" s="4" t="str">
        <f t="shared" si="0"/>
        <v/>
      </c>
    </row>
    <row r="14" spans="1:6" ht="26.25" customHeight="1" x14ac:dyDescent="0.15">
      <c r="A14" s="42" t="s">
        <v>32</v>
      </c>
      <c r="B14" s="42"/>
      <c r="C14" s="42"/>
      <c r="D14" s="42" t="s">
        <v>21</v>
      </c>
      <c r="E14" s="42"/>
      <c r="F14" s="1">
        <f>SUM(F5:F13)</f>
        <v>10000</v>
      </c>
    </row>
  </sheetData>
  <sheetProtection algorithmName="SHA-512" hashValue="x6w1/FRSyFO8opBS9vi98sePDRKiXNdyNxsB8SKX1dweXuyloS9TKz3tzSYRgA7UAvCUeCk7/mIxY04PwyszHg==" saltValue="wEhhlqi14eFcbm+pK1zKTA==" spinCount="100000" sheet="1" objects="1" scenarios="1"/>
  <mergeCells count="5">
    <mergeCell ref="A1:F1"/>
    <mergeCell ref="A2:F2"/>
    <mergeCell ref="A3:F3"/>
    <mergeCell ref="A14:C14"/>
    <mergeCell ref="D14:E14"/>
  </mergeCells>
  <phoneticPr fontId="4"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1"/>
  <sheetViews>
    <sheetView showZeros="0" view="pageBreakPreview" zoomScale="85" zoomScaleSheetLayoutView="85" workbookViewId="0">
      <selection activeCell="G8" sqref="G8"/>
    </sheetView>
  </sheetViews>
  <sheetFormatPr defaultRowHeight="13.5" x14ac:dyDescent="0.15"/>
  <cols>
    <col min="1" max="1" width="9" style="9" customWidth="1"/>
    <col min="2" max="2" width="33.5" style="9" customWidth="1"/>
    <col min="3" max="3" width="9" style="9"/>
    <col min="4" max="4" width="11.75" style="9" customWidth="1"/>
    <col min="5" max="5" width="11.625" style="17" customWidth="1"/>
    <col min="6" max="6" width="13.125" style="18" customWidth="1"/>
    <col min="7" max="16384" width="9" style="9"/>
  </cols>
  <sheetData>
    <row r="1" spans="1:6" ht="27" customHeight="1" x14ac:dyDescent="0.15">
      <c r="A1" s="47" t="s">
        <v>25</v>
      </c>
      <c r="B1" s="47"/>
      <c r="C1" s="47"/>
      <c r="D1" s="47"/>
      <c r="E1" s="47"/>
      <c r="F1" s="47"/>
    </row>
    <row r="2" spans="1:6" ht="27" customHeight="1" x14ac:dyDescent="0.15">
      <c r="A2" s="45" t="s">
        <v>92</v>
      </c>
      <c r="B2" s="45"/>
      <c r="C2" s="45"/>
      <c r="D2" s="45"/>
      <c r="E2" s="45"/>
      <c r="F2" s="45"/>
    </row>
    <row r="3" spans="1:6" ht="41.25" customHeight="1" x14ac:dyDescent="0.15">
      <c r="A3" s="50" t="s">
        <v>38</v>
      </c>
      <c r="B3" s="50"/>
      <c r="C3" s="50"/>
      <c r="D3" s="50"/>
      <c r="E3" s="50"/>
      <c r="F3" s="50"/>
    </row>
    <row r="4" spans="1:6" ht="26.25" customHeight="1" x14ac:dyDescent="0.15">
      <c r="A4" s="28" t="s">
        <v>0</v>
      </c>
      <c r="B4" s="28" t="s">
        <v>1</v>
      </c>
      <c r="C4" s="28" t="s">
        <v>2</v>
      </c>
      <c r="D4" s="28" t="s">
        <v>3</v>
      </c>
      <c r="E4" s="11" t="s">
        <v>4</v>
      </c>
      <c r="F4" s="12" t="s">
        <v>5</v>
      </c>
    </row>
    <row r="5" spans="1:6" ht="26.25" customHeight="1" x14ac:dyDescent="0.15">
      <c r="A5" s="37">
        <v>706</v>
      </c>
      <c r="B5" s="13" t="s">
        <v>39</v>
      </c>
      <c r="C5" s="37"/>
      <c r="D5" s="14"/>
      <c r="E5" s="15"/>
      <c r="F5" s="4" t="str">
        <f>IF(E5="","",ROUND(D5*ROUND(E5,2),0))</f>
        <v/>
      </c>
    </row>
    <row r="6" spans="1:6" ht="26.25" customHeight="1" x14ac:dyDescent="0.15">
      <c r="A6" s="37" t="s">
        <v>89</v>
      </c>
      <c r="B6" s="13" t="s">
        <v>90</v>
      </c>
      <c r="C6" s="37"/>
      <c r="D6" s="14"/>
      <c r="E6" s="15"/>
      <c r="F6" s="4"/>
    </row>
    <row r="7" spans="1:6" ht="26.25" customHeight="1" x14ac:dyDescent="0.15">
      <c r="A7" s="37" t="s">
        <v>14</v>
      </c>
      <c r="B7" s="16" t="s">
        <v>40</v>
      </c>
      <c r="C7" s="29" t="s">
        <v>17</v>
      </c>
      <c r="D7" s="35">
        <v>210</v>
      </c>
      <c r="E7" s="19"/>
      <c r="F7" s="4" t="str">
        <f t="shared" ref="F7:F10" si="0">IF(E7="","",ROUND(D7*ROUND(E7,2),0))</f>
        <v/>
      </c>
    </row>
    <row r="8" spans="1:6" ht="26.25" customHeight="1" x14ac:dyDescent="0.15">
      <c r="A8" s="37" t="s">
        <v>15</v>
      </c>
      <c r="B8" s="13" t="s">
        <v>41</v>
      </c>
      <c r="C8" s="29" t="s">
        <v>17</v>
      </c>
      <c r="D8" s="35">
        <v>250</v>
      </c>
      <c r="E8" s="19"/>
      <c r="F8" s="4" t="str">
        <f t="shared" si="0"/>
        <v/>
      </c>
    </row>
    <row r="9" spans="1:6" ht="26.25" customHeight="1" x14ac:dyDescent="0.15">
      <c r="A9" s="37" t="s">
        <v>16</v>
      </c>
      <c r="B9" s="13" t="s">
        <v>42</v>
      </c>
      <c r="C9" s="37" t="s">
        <v>17</v>
      </c>
      <c r="D9" s="35">
        <v>110</v>
      </c>
      <c r="E9" s="19"/>
      <c r="F9" s="4" t="str">
        <f t="shared" si="0"/>
        <v/>
      </c>
    </row>
    <row r="10" spans="1:6" ht="26.25" customHeight="1" x14ac:dyDescent="0.15">
      <c r="A10" s="37" t="s">
        <v>91</v>
      </c>
      <c r="B10" s="13" t="s">
        <v>43</v>
      </c>
      <c r="C10" s="29" t="s">
        <v>26</v>
      </c>
      <c r="D10" s="35">
        <v>1860</v>
      </c>
      <c r="E10" s="19"/>
      <c r="F10" s="4" t="str">
        <f t="shared" si="0"/>
        <v/>
      </c>
    </row>
    <row r="11" spans="1:6" ht="26.25" customHeight="1" x14ac:dyDescent="0.15">
      <c r="A11" s="46" t="s">
        <v>93</v>
      </c>
      <c r="B11" s="46"/>
      <c r="C11" s="46"/>
      <c r="D11" s="48" t="s">
        <v>30</v>
      </c>
      <c r="E11" s="49"/>
      <c r="F11" s="12">
        <f>SUM(F5:F10)</f>
        <v>0</v>
      </c>
    </row>
  </sheetData>
  <sheetProtection algorithmName="SHA-512" hashValue="vUQW1ZNSQoUsVrcOYcmlpCeAwqyGpKgPQ76d+Tci8/TeGNSqBzZ0GR9+F06DmeH6cAm/uEFfJ3FdYJrxrDES5Q==" saltValue="34o91w7Qb8N18S9cc56FqA==" spinCount="100000" sheet="1" objects="1" scenarios="1"/>
  <mergeCells count="5">
    <mergeCell ref="A1:F1"/>
    <mergeCell ref="A2:F2"/>
    <mergeCell ref="A3:F3"/>
    <mergeCell ref="A11:C11"/>
    <mergeCell ref="D11:E11"/>
  </mergeCells>
  <phoneticPr fontId="4" type="noConversion"/>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8"/>
  <sheetViews>
    <sheetView showZeros="0" view="pageBreakPreview" zoomScale="85" zoomScaleSheetLayoutView="85" workbookViewId="0">
      <selection activeCell="C6" sqref="C6"/>
    </sheetView>
  </sheetViews>
  <sheetFormatPr defaultRowHeight="13.5" x14ac:dyDescent="0.15"/>
  <cols>
    <col min="1" max="1" width="9" style="9" customWidth="1"/>
    <col min="2" max="2" width="33.5" style="9" customWidth="1"/>
    <col min="3" max="3" width="9" style="9"/>
    <col min="4" max="4" width="11.75" style="9" customWidth="1"/>
    <col min="5" max="5" width="11.625" style="17" customWidth="1"/>
    <col min="6" max="6" width="13.125" style="18" customWidth="1"/>
    <col min="7" max="16384" width="9" style="9"/>
  </cols>
  <sheetData>
    <row r="1" spans="1:6" ht="27" customHeight="1" x14ac:dyDescent="0.15">
      <c r="A1" s="47" t="s">
        <v>25</v>
      </c>
      <c r="B1" s="47"/>
      <c r="C1" s="47"/>
      <c r="D1" s="47"/>
      <c r="E1" s="47"/>
      <c r="F1" s="47"/>
    </row>
    <row r="2" spans="1:6" ht="27" customHeight="1" x14ac:dyDescent="0.15">
      <c r="A2" s="45" t="s">
        <v>92</v>
      </c>
      <c r="B2" s="45"/>
      <c r="C2" s="45"/>
      <c r="D2" s="45"/>
      <c r="E2" s="45"/>
      <c r="F2" s="45"/>
    </row>
    <row r="3" spans="1:6" ht="41.25" customHeight="1" x14ac:dyDescent="0.15">
      <c r="A3" s="50" t="s">
        <v>45</v>
      </c>
      <c r="B3" s="50"/>
      <c r="C3" s="50"/>
      <c r="D3" s="50"/>
      <c r="E3" s="50"/>
      <c r="F3" s="50"/>
    </row>
    <row r="4" spans="1:6" ht="26.25" customHeight="1" x14ac:dyDescent="0.15">
      <c r="A4" s="28" t="s">
        <v>0</v>
      </c>
      <c r="B4" s="28" t="s">
        <v>1</v>
      </c>
      <c r="C4" s="28" t="s">
        <v>2</v>
      </c>
      <c r="D4" s="28" t="s">
        <v>3</v>
      </c>
      <c r="E4" s="11" t="s">
        <v>4</v>
      </c>
      <c r="F4" s="12" t="s">
        <v>5</v>
      </c>
    </row>
    <row r="5" spans="1:6" ht="26.25" customHeight="1" x14ac:dyDescent="0.15">
      <c r="A5" s="37">
        <v>706</v>
      </c>
      <c r="B5" s="13" t="s">
        <v>39</v>
      </c>
      <c r="C5" s="37"/>
      <c r="D5" s="14"/>
      <c r="E5" s="15"/>
      <c r="F5" s="4" t="str">
        <f>IF(E5="","",ROUND(D5*ROUND(E5,2),0))</f>
        <v/>
      </c>
    </row>
    <row r="6" spans="1:6" ht="26.25" customHeight="1" x14ac:dyDescent="0.15">
      <c r="A6" s="37" t="s">
        <v>91</v>
      </c>
      <c r="B6" s="16" t="s">
        <v>43</v>
      </c>
      <c r="C6" s="29" t="s">
        <v>26</v>
      </c>
      <c r="D6" s="35">
        <v>200</v>
      </c>
      <c r="E6" s="19"/>
      <c r="F6" s="4" t="str">
        <f t="shared" ref="F6:F7" si="0">IF(E6="","",ROUND(D6*ROUND(E6,2),0))</f>
        <v/>
      </c>
    </row>
    <row r="7" spans="1:6" ht="26.25" customHeight="1" x14ac:dyDescent="0.15">
      <c r="A7" s="37" t="s">
        <v>94</v>
      </c>
      <c r="B7" s="13" t="s">
        <v>44</v>
      </c>
      <c r="C7" s="29" t="s">
        <v>17</v>
      </c>
      <c r="D7" s="35">
        <v>70</v>
      </c>
      <c r="E7" s="19"/>
      <c r="F7" s="4" t="str">
        <f t="shared" si="0"/>
        <v/>
      </c>
    </row>
    <row r="8" spans="1:6" ht="26.25" customHeight="1" x14ac:dyDescent="0.15">
      <c r="A8" s="46" t="s">
        <v>95</v>
      </c>
      <c r="B8" s="46"/>
      <c r="C8" s="46"/>
      <c r="D8" s="48" t="s">
        <v>30</v>
      </c>
      <c r="E8" s="49"/>
      <c r="F8" s="12">
        <f>SUM(F5:F7)</f>
        <v>0</v>
      </c>
    </row>
  </sheetData>
  <sheetProtection algorithmName="SHA-512" hashValue="CPxHpRNid25pfPJJUZ+MnF0zI7cr7+J7KPHrq20+k9IOtOPfUJMDvwIl1SQMZpMf7m/GpKaeop8npBDV2guojQ==" saltValue="ZcBfFQNluyVu+4gsq225OA==" spinCount="100000" sheet="1" objects="1" scenarios="1"/>
  <mergeCells count="5">
    <mergeCell ref="A1:F1"/>
    <mergeCell ref="A2:F2"/>
    <mergeCell ref="A3:F3"/>
    <mergeCell ref="A8:C8"/>
    <mergeCell ref="D8:E8"/>
  </mergeCells>
  <phoneticPr fontId="4" type="noConversion"/>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85" zoomScaleSheetLayoutView="85" workbookViewId="0">
      <selection activeCell="B5" sqref="B5:C12"/>
    </sheetView>
  </sheetViews>
  <sheetFormatPr defaultRowHeight="13.5" x14ac:dyDescent="0.15"/>
  <cols>
    <col min="1" max="1" width="9" style="20" customWidth="1"/>
    <col min="2" max="2" width="15" style="20" customWidth="1"/>
    <col min="3" max="3" width="38.5" style="20" customWidth="1"/>
    <col min="4" max="4" width="21.375" style="20" customWidth="1"/>
    <col min="5" max="16384" width="9" style="20"/>
  </cols>
  <sheetData>
    <row r="1" spans="1:4" ht="36.75" customHeight="1" x14ac:dyDescent="0.15">
      <c r="A1" s="54" t="s">
        <v>27</v>
      </c>
      <c r="B1" s="54"/>
      <c r="C1" s="54"/>
      <c r="D1" s="54"/>
    </row>
    <row r="2" spans="1:4" ht="38.25" customHeight="1" x14ac:dyDescent="0.15">
      <c r="A2" s="50" t="s">
        <v>97</v>
      </c>
      <c r="B2" s="50"/>
      <c r="C2" s="50"/>
      <c r="D2" s="50"/>
    </row>
    <row r="3" spans="1:4" ht="39.950000000000003" customHeight="1" x14ac:dyDescent="0.15">
      <c r="A3" s="21" t="s">
        <v>22</v>
      </c>
      <c r="B3" s="21" t="s">
        <v>23</v>
      </c>
      <c r="C3" s="21" t="s">
        <v>33</v>
      </c>
      <c r="D3" s="21" t="s">
        <v>24</v>
      </c>
    </row>
    <row r="4" spans="1:4" ht="39.950000000000003" customHeight="1" x14ac:dyDescent="0.15">
      <c r="A4" s="22">
        <v>1</v>
      </c>
      <c r="B4" s="30">
        <v>100</v>
      </c>
      <c r="C4" s="30" t="s">
        <v>96</v>
      </c>
      <c r="D4" s="23">
        <f>'100章总则'!F14</f>
        <v>36134</v>
      </c>
    </row>
    <row r="5" spans="1:4" ht="39.950000000000003" customHeight="1" x14ac:dyDescent="0.15">
      <c r="A5" s="30">
        <v>2</v>
      </c>
      <c r="B5" s="30">
        <v>700</v>
      </c>
      <c r="C5" s="37" t="s">
        <v>98</v>
      </c>
      <c r="D5" s="23">
        <f>'700章绿化及环境保护设施'!F11</f>
        <v>0</v>
      </c>
    </row>
    <row r="6" spans="1:4" ht="39.950000000000003" customHeight="1" x14ac:dyDescent="0.15">
      <c r="A6" s="30">
        <v>3</v>
      </c>
      <c r="B6" s="48" t="s">
        <v>99</v>
      </c>
      <c r="C6" s="51"/>
      <c r="D6" s="23">
        <f>SUM(D4:D5)</f>
        <v>36134</v>
      </c>
    </row>
    <row r="7" spans="1:4" ht="39.950000000000003" customHeight="1" x14ac:dyDescent="0.15">
      <c r="A7" s="30">
        <v>4</v>
      </c>
      <c r="B7" s="48" t="s">
        <v>100</v>
      </c>
      <c r="C7" s="51"/>
      <c r="D7" s="23">
        <v>0</v>
      </c>
    </row>
    <row r="8" spans="1:4" ht="39.950000000000003" customHeight="1" x14ac:dyDescent="0.15">
      <c r="A8" s="30">
        <v>5</v>
      </c>
      <c r="B8" s="52" t="s">
        <v>12</v>
      </c>
      <c r="C8" s="53"/>
      <c r="D8" s="23">
        <f>'100章总则'!E8</f>
        <v>36134</v>
      </c>
    </row>
    <row r="9" spans="1:4" ht="39.950000000000003" customHeight="1" x14ac:dyDescent="0.15">
      <c r="A9" s="30">
        <v>6</v>
      </c>
      <c r="B9" s="55" t="s">
        <v>101</v>
      </c>
      <c r="C9" s="53"/>
      <c r="D9" s="23">
        <f>D6-D7-D8</f>
        <v>0</v>
      </c>
    </row>
    <row r="10" spans="1:4" ht="39.950000000000003" customHeight="1" x14ac:dyDescent="0.15">
      <c r="A10" s="30">
        <v>7</v>
      </c>
      <c r="B10" s="52" t="s">
        <v>47</v>
      </c>
      <c r="C10" s="53"/>
      <c r="D10" s="23"/>
    </row>
    <row r="11" spans="1:4" ht="39.950000000000003" customHeight="1" x14ac:dyDescent="0.15">
      <c r="A11" s="30">
        <v>8</v>
      </c>
      <c r="B11" s="55" t="s">
        <v>102</v>
      </c>
      <c r="C11" s="53"/>
      <c r="D11" s="23">
        <f>ROUND(D9*0.03,0)</f>
        <v>0</v>
      </c>
    </row>
    <row r="12" spans="1:4" ht="39.950000000000003" customHeight="1" x14ac:dyDescent="0.15">
      <c r="A12" s="30">
        <v>9</v>
      </c>
      <c r="B12" s="48" t="s">
        <v>103</v>
      </c>
      <c r="C12" s="51"/>
      <c r="D12" s="23">
        <f>D6+D11</f>
        <v>36134</v>
      </c>
    </row>
  </sheetData>
  <sheetProtection algorithmName="SHA-512" hashValue="cDpMZsrvmPNjjGxsQu46K1Dfk7CO8K1yo7lYAgZ087UI69f2Fk9F7BnDgfmHCJJeLPJZ2LJrvro+Hn2afiw6UA==" saltValue="GxxDKmnX+3NxyL2z0+qrCg==" spinCount="100000" sheet="1" objects="1" scenarios="1"/>
  <mergeCells count="9">
    <mergeCell ref="B12:C12"/>
    <mergeCell ref="B11:C11"/>
    <mergeCell ref="B8:C8"/>
    <mergeCell ref="A1:D1"/>
    <mergeCell ref="B6:C6"/>
    <mergeCell ref="B7:C7"/>
    <mergeCell ref="B9:C9"/>
    <mergeCell ref="A2:D2"/>
    <mergeCell ref="B10:C10"/>
  </mergeCells>
  <phoneticPr fontId="4"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85" zoomScaleSheetLayoutView="85" workbookViewId="0">
      <selection activeCell="D12" sqref="D12"/>
    </sheetView>
  </sheetViews>
  <sheetFormatPr defaultRowHeight="13.5" x14ac:dyDescent="0.15"/>
  <cols>
    <col min="1" max="1" width="9" style="20" customWidth="1"/>
    <col min="2" max="2" width="15" style="20" customWidth="1"/>
    <col min="3" max="3" width="38.5" style="20" customWidth="1"/>
    <col min="4" max="4" width="21.375" style="20" customWidth="1"/>
    <col min="5" max="16384" width="9" style="20"/>
  </cols>
  <sheetData>
    <row r="1" spans="1:4" ht="36.75" customHeight="1" x14ac:dyDescent="0.15">
      <c r="A1" s="54" t="s">
        <v>27</v>
      </c>
      <c r="B1" s="54"/>
      <c r="C1" s="54"/>
      <c r="D1" s="54"/>
    </row>
    <row r="2" spans="1:4" ht="38.25" customHeight="1" x14ac:dyDescent="0.15">
      <c r="A2" s="50" t="s">
        <v>104</v>
      </c>
      <c r="B2" s="50"/>
      <c r="C2" s="50"/>
      <c r="D2" s="50"/>
    </row>
    <row r="3" spans="1:4" ht="39.950000000000003" customHeight="1" x14ac:dyDescent="0.15">
      <c r="A3" s="31" t="s">
        <v>22</v>
      </c>
      <c r="B3" s="31" t="s">
        <v>23</v>
      </c>
      <c r="C3" s="31" t="s">
        <v>33</v>
      </c>
      <c r="D3" s="31" t="s">
        <v>24</v>
      </c>
    </row>
    <row r="4" spans="1:4" ht="39.950000000000003" customHeight="1" x14ac:dyDescent="0.15">
      <c r="A4" s="30">
        <v>1</v>
      </c>
      <c r="B4" s="30">
        <v>100</v>
      </c>
      <c r="C4" s="30" t="s">
        <v>46</v>
      </c>
      <c r="D4" s="23">
        <f>'100章总则 (2)'!F14</f>
        <v>10000</v>
      </c>
    </row>
    <row r="5" spans="1:4" ht="39.950000000000003" customHeight="1" x14ac:dyDescent="0.15">
      <c r="A5" s="30">
        <v>2</v>
      </c>
      <c r="B5" s="30">
        <v>700</v>
      </c>
      <c r="C5" s="37" t="s">
        <v>98</v>
      </c>
      <c r="D5" s="23">
        <f>'700章绿化及环境保护设施（2）'!F8</f>
        <v>0</v>
      </c>
    </row>
    <row r="6" spans="1:4" ht="39.950000000000003" customHeight="1" x14ac:dyDescent="0.15">
      <c r="A6" s="30">
        <v>3</v>
      </c>
      <c r="B6" s="48" t="s">
        <v>99</v>
      </c>
      <c r="C6" s="51"/>
      <c r="D6" s="23">
        <f>SUM(D4:D5)</f>
        <v>10000</v>
      </c>
    </row>
    <row r="7" spans="1:4" ht="39.950000000000003" customHeight="1" x14ac:dyDescent="0.15">
      <c r="A7" s="30">
        <v>4</v>
      </c>
      <c r="B7" s="48" t="s">
        <v>100</v>
      </c>
      <c r="C7" s="51"/>
      <c r="D7" s="23">
        <v>0</v>
      </c>
    </row>
    <row r="8" spans="1:4" ht="39.950000000000003" customHeight="1" x14ac:dyDescent="0.15">
      <c r="A8" s="30">
        <v>5</v>
      </c>
      <c r="B8" s="52" t="s">
        <v>12</v>
      </c>
      <c r="C8" s="53"/>
      <c r="D8" s="23">
        <f>'100章总则 (2)'!E8</f>
        <v>10000</v>
      </c>
    </row>
    <row r="9" spans="1:4" ht="39.950000000000003" customHeight="1" x14ac:dyDescent="0.15">
      <c r="A9" s="30">
        <v>6</v>
      </c>
      <c r="B9" s="55" t="s">
        <v>101</v>
      </c>
      <c r="C9" s="53"/>
      <c r="D9" s="23">
        <f>D6-D7-D8</f>
        <v>0</v>
      </c>
    </row>
    <row r="10" spans="1:4" ht="39.950000000000003" customHeight="1" x14ac:dyDescent="0.15">
      <c r="A10" s="30">
        <v>7</v>
      </c>
      <c r="B10" s="52" t="s">
        <v>47</v>
      </c>
      <c r="C10" s="53"/>
      <c r="D10" s="23"/>
    </row>
    <row r="11" spans="1:4" ht="39.950000000000003" customHeight="1" x14ac:dyDescent="0.15">
      <c r="A11" s="30">
        <v>8</v>
      </c>
      <c r="B11" s="55" t="s">
        <v>102</v>
      </c>
      <c r="C11" s="53"/>
      <c r="D11" s="23">
        <f>ROUND(D9*0.03,0)</f>
        <v>0</v>
      </c>
    </row>
    <row r="12" spans="1:4" ht="39.950000000000003" customHeight="1" x14ac:dyDescent="0.15">
      <c r="A12" s="30">
        <v>9</v>
      </c>
      <c r="B12" s="48" t="s">
        <v>103</v>
      </c>
      <c r="C12" s="51"/>
      <c r="D12" s="23">
        <f>D6+D11</f>
        <v>10000</v>
      </c>
    </row>
  </sheetData>
  <sheetProtection algorithmName="SHA-512" hashValue="WodEI93Vr2HuWkiDXiKWVrd9DaD6plElLQfTBft5hOXY0br+lc3w6bZpto9x/OrwaxBETn0GGUT1LPInnNrT2A==" saltValue="GRnm+JFOVKDW2lDDGIuMrw==" spinCount="100000" sheet="1" objects="1" scenarios="1"/>
  <mergeCells count="9">
    <mergeCell ref="B10:C10"/>
    <mergeCell ref="B11:C11"/>
    <mergeCell ref="B12:C12"/>
    <mergeCell ref="A1:D1"/>
    <mergeCell ref="A2:D2"/>
    <mergeCell ref="B6:C6"/>
    <mergeCell ref="B7:C7"/>
    <mergeCell ref="B8:C8"/>
    <mergeCell ref="B9:C9"/>
  </mergeCells>
  <phoneticPr fontId="4"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tabSelected="1" view="pageBreakPreview" zoomScale="85" zoomScaleSheetLayoutView="85" workbookViewId="0">
      <selection activeCell="C7" sqref="C7"/>
    </sheetView>
  </sheetViews>
  <sheetFormatPr defaultRowHeight="13.5" x14ac:dyDescent="0.15"/>
  <cols>
    <col min="1" max="1" width="9" style="20" customWidth="1"/>
    <col min="2" max="2" width="57.375" style="20" customWidth="1"/>
    <col min="3" max="3" width="21.375" style="20" customWidth="1"/>
    <col min="4" max="16384" width="9" style="20"/>
  </cols>
  <sheetData>
    <row r="1" spans="1:3" ht="36.75" customHeight="1" x14ac:dyDescent="0.15">
      <c r="A1" s="54" t="s">
        <v>27</v>
      </c>
      <c r="B1" s="54"/>
      <c r="C1" s="54"/>
    </row>
    <row r="2" spans="1:3" ht="38.25" customHeight="1" x14ac:dyDescent="0.15">
      <c r="A2" s="50" t="s">
        <v>107</v>
      </c>
      <c r="B2" s="50"/>
      <c r="C2" s="50"/>
    </row>
    <row r="3" spans="1:3" ht="39.950000000000003" customHeight="1" x14ac:dyDescent="0.15">
      <c r="A3" s="31" t="s">
        <v>22</v>
      </c>
      <c r="B3" s="36" t="s">
        <v>49</v>
      </c>
      <c r="C3" s="31" t="s">
        <v>24</v>
      </c>
    </row>
    <row r="4" spans="1:3" ht="39.950000000000003" customHeight="1" x14ac:dyDescent="0.15">
      <c r="A4" s="30">
        <v>1</v>
      </c>
      <c r="B4" s="39" t="s">
        <v>50</v>
      </c>
      <c r="C4" s="23">
        <f>汇总表!D9</f>
        <v>0</v>
      </c>
    </row>
    <row r="5" spans="1:3" ht="39.950000000000003" customHeight="1" x14ac:dyDescent="0.15">
      <c r="A5" s="30">
        <v>2</v>
      </c>
      <c r="B5" s="39" t="s">
        <v>51</v>
      </c>
      <c r="C5" s="23">
        <f>'汇总表 (2)'!D9</f>
        <v>0</v>
      </c>
    </row>
    <row r="6" spans="1:3" ht="39.950000000000003" customHeight="1" x14ac:dyDescent="0.15">
      <c r="A6" s="30">
        <v>5</v>
      </c>
      <c r="B6" s="40" t="s">
        <v>52</v>
      </c>
      <c r="C6" s="23">
        <f>汇总表!D12</f>
        <v>36134</v>
      </c>
    </row>
    <row r="7" spans="1:3" ht="39.950000000000003" customHeight="1" x14ac:dyDescent="0.15">
      <c r="A7" s="30">
        <v>6</v>
      </c>
      <c r="B7" s="40" t="s">
        <v>53</v>
      </c>
      <c r="C7" s="23">
        <f>'汇总表 (2)'!D12</f>
        <v>10000</v>
      </c>
    </row>
    <row r="8" spans="1:3" ht="39.950000000000003" customHeight="1" x14ac:dyDescent="0.15">
      <c r="A8" s="30">
        <v>8</v>
      </c>
      <c r="B8" s="38" t="s">
        <v>105</v>
      </c>
      <c r="C8" s="23">
        <f>SUM(C4:C5)</f>
        <v>0</v>
      </c>
    </row>
    <row r="9" spans="1:3" ht="39.950000000000003" customHeight="1" x14ac:dyDescent="0.15">
      <c r="A9" s="30">
        <v>9</v>
      </c>
      <c r="B9" s="38" t="s">
        <v>106</v>
      </c>
      <c r="C9" s="23">
        <f>SUM(C6:C7)</f>
        <v>46134</v>
      </c>
    </row>
  </sheetData>
  <sheetProtection algorithmName="SHA-512" hashValue="2uCqAhK+77LGKm4g0ifgUJCSZ1QxlvQcYYRu96hjWV2rHhas+tqwiQiU3J+0v3NvkgCbVbBd27E0s/uyEVtwgw==" saltValue="a9fKe77cmJ/BkMYjy6nbQw==" spinCount="100000" sheet="1" objects="1" scenarios="1"/>
  <mergeCells count="2">
    <mergeCell ref="A1:C1"/>
    <mergeCell ref="A2:C2"/>
  </mergeCells>
  <phoneticPr fontId="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4</vt:i4>
      </vt:variant>
    </vt:vector>
  </HeadingPairs>
  <TitlesOfParts>
    <vt:vector size="12" baseType="lpstr">
      <vt:lpstr>清单说明</vt:lpstr>
      <vt:lpstr>100章总则</vt:lpstr>
      <vt:lpstr>100章总则 (2)</vt:lpstr>
      <vt:lpstr>700章绿化及环境保护设施</vt:lpstr>
      <vt:lpstr>700章绿化及环境保护设施（2）</vt:lpstr>
      <vt:lpstr>汇总表</vt:lpstr>
      <vt:lpstr>汇总表 (2)</vt:lpstr>
      <vt:lpstr>汇总表 (3)</vt:lpstr>
      <vt:lpstr>'700章绿化及环境保护设施'!Print_Area</vt:lpstr>
      <vt:lpstr>'700章绿化及环境保护设施（2）'!Print_Area</vt:lpstr>
      <vt:lpstr>'700章绿化及环境保护设施'!Print_Titles</vt:lpstr>
      <vt:lpstr>'700章绿化及环境保护设施（2）'!Print_Titles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2019-04-23T15:30:45Z</dcterms:modified>
</cp:coreProperties>
</file>