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50" windowWidth="12760" windowHeight="8900" tabRatio="878" activeTab="7"/>
  </bookViews>
  <sheets>
    <sheet name="清单说明" sheetId="1" r:id="rId1"/>
    <sheet name="100章" sheetId="2" r:id="rId2"/>
    <sheet name="200章" sheetId="3" r:id="rId3"/>
    <sheet name="400章" sheetId="4" r:id="rId4"/>
    <sheet name="500章" sheetId="5" r:id="rId5"/>
    <sheet name="700章" sheetId="6" r:id="rId6"/>
    <sheet name="800章" sheetId="7" r:id="rId7"/>
    <sheet name="900章" sheetId="8" r:id="rId8"/>
    <sheet name="1200章" sheetId="9" r:id="rId9"/>
    <sheet name="1300章" sheetId="10" r:id="rId10"/>
    <sheet name="1400章" sheetId="11" r:id="rId11"/>
    <sheet name="1500章" sheetId="12" r:id="rId12"/>
    <sheet name="清单合计" sheetId="13" r:id="rId13"/>
  </sheets>
  <definedNames>
    <definedName name="_xlnm.Print_Area" localSheetId="1">'100章'!$A$1:$F$32</definedName>
    <definedName name="_xlnm.Print_Area" localSheetId="8">'1200章'!$A$1:$F$52</definedName>
    <definedName name="_xlnm.Print_Area" localSheetId="9">'1300章'!$A$1:$F$36</definedName>
    <definedName name="_xlnm.Print_Area" localSheetId="10">'1400章'!$A$1:$F$12</definedName>
    <definedName name="_xlnm.Print_Area" localSheetId="11">'1500章'!$A$1:$F$88</definedName>
    <definedName name="_xlnm.Print_Area" localSheetId="2">'200章'!$A$1:$F$126</definedName>
    <definedName name="_xlnm.Print_Area" localSheetId="3">'400章'!$A$1:$F$70</definedName>
    <definedName name="_xlnm.Print_Area" localSheetId="4">'500章'!$A$1:$F$120</definedName>
    <definedName name="_xlnm.Print_Area" localSheetId="5">'700章'!$A$1:$F$12</definedName>
    <definedName name="_xlnm.Print_Area" localSheetId="6">'800章'!$A$1:$F$126</definedName>
    <definedName name="_xlnm.Print_Area" localSheetId="7">'900章'!$A$1:$F$62</definedName>
    <definedName name="_xlnm.Print_Area" localSheetId="12">'清单合计'!$A$1:$D$17</definedName>
    <definedName name="_xlnm.Print_Area" localSheetId="0">'清单说明'!$A$1:$A$30</definedName>
    <definedName name="_xlnm.Print_Titles" localSheetId="8">'1200章'!$1:$4</definedName>
    <definedName name="_xlnm.Print_Titles" localSheetId="9">'1300章'!$1:$4</definedName>
    <definedName name="_xlnm.Print_Titles" localSheetId="10">'1400章'!$1:$4</definedName>
    <definedName name="_xlnm.Print_Titles" localSheetId="11">'1500章'!$1:$4</definedName>
    <definedName name="_xlnm.Print_Titles" localSheetId="2">'200章'!$1:$4</definedName>
    <definedName name="_xlnm.Print_Titles" localSheetId="3">'400章'!$1:$4</definedName>
    <definedName name="_xlnm.Print_Titles" localSheetId="4">'500章'!$1:$4</definedName>
    <definedName name="_xlnm.Print_Titles" localSheetId="5">'700章'!$1:$4</definedName>
    <definedName name="_xlnm.Print_Titles" localSheetId="6">'800章'!$1:$4</definedName>
    <definedName name="_xlnm.Print_Titles" localSheetId="7">'900章'!$1:$4</definedName>
  </definedNames>
  <calcPr fullCalcOnLoad="1" fullPrecision="0"/>
</workbook>
</file>

<file path=xl/sharedStrings.xml><?xml version="1.0" encoding="utf-8"?>
<sst xmlns="http://schemas.openxmlformats.org/spreadsheetml/2006/main" count="2205" uniqueCount="1216">
  <si>
    <t>m2</t>
  </si>
  <si>
    <r>
      <rPr>
        <b/>
        <sz val="9"/>
        <color indexed="8"/>
        <rFont val="宋体"/>
        <family val="0"/>
      </rPr>
      <t>单价</t>
    </r>
  </si>
  <si>
    <r>
      <rPr>
        <b/>
        <sz val="9"/>
        <color indexed="8"/>
        <rFont val="宋体"/>
        <family val="0"/>
      </rPr>
      <t>合价</t>
    </r>
  </si>
  <si>
    <r>
      <rPr>
        <b/>
        <sz val="16"/>
        <color indexed="8"/>
        <rFont val="宋体"/>
        <family val="0"/>
      </rPr>
      <t>工程量清单表</t>
    </r>
  </si>
  <si>
    <r>
      <rPr>
        <b/>
        <sz val="16"/>
        <color indexed="8"/>
        <rFont val="宋体"/>
        <family val="0"/>
      </rPr>
      <t>工程量清单表</t>
    </r>
  </si>
  <si>
    <r>
      <rPr>
        <b/>
        <sz val="9"/>
        <rFont val="宋体"/>
        <family val="0"/>
      </rPr>
      <t>单价</t>
    </r>
  </si>
  <si>
    <r>
      <rPr>
        <b/>
        <sz val="9"/>
        <rFont val="宋体"/>
        <family val="0"/>
      </rPr>
      <t>合价</t>
    </r>
  </si>
  <si>
    <r>
      <rPr>
        <b/>
        <sz val="9"/>
        <color indexed="8"/>
        <rFont val="宋体"/>
        <family val="0"/>
      </rPr>
      <t>序号</t>
    </r>
  </si>
  <si>
    <t>子目号</t>
  </si>
  <si>
    <t>子目名称</t>
  </si>
  <si>
    <t>单位</t>
  </si>
  <si>
    <t>数量</t>
  </si>
  <si>
    <t>101-1</t>
  </si>
  <si>
    <t/>
  </si>
  <si>
    <t>-a</t>
  </si>
  <si>
    <t>按合同条款规定，提供建筑工程一切险</t>
  </si>
  <si>
    <t>总额</t>
  </si>
  <si>
    <t>-b</t>
  </si>
  <si>
    <t>按合同条款规定，提供第三者责任险</t>
  </si>
  <si>
    <t>102-1</t>
  </si>
  <si>
    <t>竣工文件</t>
  </si>
  <si>
    <t>102-2</t>
  </si>
  <si>
    <t>施工环保费</t>
  </si>
  <si>
    <t>102-3</t>
  </si>
  <si>
    <t>102-4</t>
  </si>
  <si>
    <t>103-1</t>
  </si>
  <si>
    <t>块</t>
  </si>
  <si>
    <t>103-2</t>
  </si>
  <si>
    <t>临时占地</t>
  </si>
  <si>
    <t>103-3</t>
  </si>
  <si>
    <t>临时供电设施架设、维护与拆除</t>
  </si>
  <si>
    <t>104-1</t>
  </si>
  <si>
    <t>105-1</t>
  </si>
  <si>
    <t>施工驻地</t>
  </si>
  <si>
    <t>105-2</t>
  </si>
  <si>
    <t>工地试验室</t>
  </si>
  <si>
    <t>105-4</t>
  </si>
  <si>
    <t>钢筋加工场</t>
  </si>
  <si>
    <t>105-5</t>
  </si>
  <si>
    <t>预制场</t>
  </si>
  <si>
    <t>105-6</t>
  </si>
  <si>
    <t>仓储存放地</t>
  </si>
  <si>
    <t>105-7</t>
  </si>
  <si>
    <t>各场（厂）区、作业区连接道路及施工主便道</t>
  </si>
  <si>
    <t>场地清理</t>
  </si>
  <si>
    <t>202-3</t>
  </si>
  <si>
    <t>拆除结构物</t>
  </si>
  <si>
    <t>混凝土结构</t>
  </si>
  <si>
    <t>m3</t>
  </si>
  <si>
    <t>挖方路基</t>
  </si>
  <si>
    <t>203-1</t>
  </si>
  <si>
    <t>路基挖方</t>
  </si>
  <si>
    <t>挖土方</t>
  </si>
  <si>
    <t>填方路基</t>
  </si>
  <si>
    <t>204-1</t>
  </si>
  <si>
    <t>路基填筑（包括填前压实）</t>
  </si>
  <si>
    <t>利用土方</t>
  </si>
  <si>
    <t>-d</t>
  </si>
  <si>
    <t>借土填方</t>
  </si>
  <si>
    <t>-h</t>
  </si>
  <si>
    <t>结构物台背回填</t>
  </si>
  <si>
    <t>特殊地区路基处理</t>
  </si>
  <si>
    <t>-e</t>
  </si>
  <si>
    <t>-f</t>
  </si>
  <si>
    <t>m</t>
  </si>
  <si>
    <t>土工格栅</t>
  </si>
  <si>
    <t>-c</t>
  </si>
  <si>
    <t>-g</t>
  </si>
  <si>
    <t>207</t>
  </si>
  <si>
    <t>坡面排水</t>
  </si>
  <si>
    <t>207-1</t>
  </si>
  <si>
    <t>边沟</t>
  </si>
  <si>
    <t>207-2</t>
  </si>
  <si>
    <t>排水沟</t>
  </si>
  <si>
    <t>207-4</t>
  </si>
  <si>
    <t>跌水与急流槽</t>
  </si>
  <si>
    <t>208</t>
  </si>
  <si>
    <t>护坡、护面墙</t>
  </si>
  <si>
    <t>砂砾垫层</t>
  </si>
  <si>
    <t>208-4</t>
  </si>
  <si>
    <t>混凝土护坡</t>
  </si>
  <si>
    <t>-c-1</t>
  </si>
  <si>
    <t>-d-1</t>
  </si>
  <si>
    <t>垫层</t>
  </si>
  <si>
    <t>-a-2</t>
  </si>
  <si>
    <t>钢筋</t>
  </si>
  <si>
    <t>kg</t>
  </si>
  <si>
    <t>套</t>
  </si>
  <si>
    <t>盖板涵、箱涵</t>
  </si>
  <si>
    <t>-a-3</t>
  </si>
  <si>
    <t>铺设表土</t>
  </si>
  <si>
    <t>撒播草种和铺植草皮</t>
  </si>
  <si>
    <t>703-1</t>
  </si>
  <si>
    <t>703-5</t>
  </si>
  <si>
    <t>三维土工网植草</t>
  </si>
  <si>
    <t>103-4</t>
  </si>
  <si>
    <t>电信设施的提供、维修与拆除</t>
  </si>
  <si>
    <t>103-5</t>
  </si>
  <si>
    <t>临时供水与排污设施</t>
  </si>
  <si>
    <r>
      <rPr>
        <b/>
        <sz val="12"/>
        <color indexed="8"/>
        <rFont val="宋体"/>
        <family val="0"/>
      </rPr>
      <t>第</t>
    </r>
    <r>
      <rPr>
        <b/>
        <sz val="12"/>
        <color indexed="8"/>
        <rFont val="Arial"/>
        <family val="2"/>
      </rPr>
      <t>700</t>
    </r>
    <r>
      <rPr>
        <b/>
        <sz val="12"/>
        <color indexed="8"/>
        <rFont val="宋体"/>
        <family val="0"/>
      </rPr>
      <t>章</t>
    </r>
    <r>
      <rPr>
        <b/>
        <sz val="12"/>
        <color indexed="8"/>
        <rFont val="Arial"/>
        <family val="2"/>
      </rPr>
      <t xml:space="preserve">  </t>
    </r>
    <r>
      <rPr>
        <b/>
        <sz val="12"/>
        <color indexed="8"/>
        <rFont val="宋体"/>
        <family val="0"/>
      </rPr>
      <t>绿化及环境保护设施</t>
    </r>
  </si>
  <si>
    <t>通则</t>
  </si>
  <si>
    <t>临时工程与设施</t>
  </si>
  <si>
    <t>承包人驻地建设</t>
  </si>
  <si>
    <t>施工标准化</t>
  </si>
  <si>
    <t>105-3</t>
  </si>
  <si>
    <r>
      <rPr>
        <sz val="9"/>
        <color indexed="63"/>
        <rFont val="宋体"/>
        <family val="0"/>
      </rPr>
      <t>清单第</t>
    </r>
    <r>
      <rPr>
        <sz val="9"/>
        <color indexed="63"/>
        <rFont val="Arial"/>
        <family val="2"/>
      </rPr>
      <t>700</t>
    </r>
    <r>
      <rPr>
        <sz val="9"/>
        <color indexed="63"/>
        <rFont val="宋体"/>
        <family val="0"/>
      </rPr>
      <t>章合计</t>
    </r>
    <r>
      <rPr>
        <sz val="9"/>
        <color indexed="63"/>
        <rFont val="Arial"/>
        <family val="2"/>
      </rPr>
      <t xml:space="preserve">  </t>
    </r>
    <r>
      <rPr>
        <sz val="9"/>
        <color indexed="63"/>
        <rFont val="宋体"/>
        <family val="0"/>
      </rPr>
      <t>人民币</t>
    </r>
  </si>
  <si>
    <t>临时道路修建、养护与拆除（包括原道路的养护）</t>
  </si>
  <si>
    <t>拌和站</t>
  </si>
  <si>
    <t>清除表土</t>
  </si>
  <si>
    <t>202-2</t>
  </si>
  <si>
    <t>挖除旧路面</t>
  </si>
  <si>
    <t>水泥混凝土路面</t>
  </si>
  <si>
    <t>沥青混凝土路面</t>
  </si>
  <si>
    <t>钢筋混凝土结构</t>
  </si>
  <si>
    <t>砖、石及其他砌体结构</t>
  </si>
  <si>
    <t>-d-3</t>
  </si>
  <si>
    <t>挖石方</t>
  </si>
  <si>
    <t>利用石方</t>
  </si>
  <si>
    <t>205-1</t>
  </si>
  <si>
    <t>软土路基处理</t>
  </si>
  <si>
    <t>-c-2</t>
  </si>
  <si>
    <t>205-10</t>
  </si>
  <si>
    <t>土工格室</t>
  </si>
  <si>
    <t>-d-2</t>
  </si>
  <si>
    <t>现浇混凝土</t>
  </si>
  <si>
    <t>光圆钢筋（HPB235、HPB300）</t>
  </si>
  <si>
    <t>带肋钢筋（HRB335、HRB400）</t>
  </si>
  <si>
    <t>419-1</t>
  </si>
  <si>
    <t>个</t>
  </si>
  <si>
    <t>根</t>
  </si>
  <si>
    <t>百米桩</t>
  </si>
  <si>
    <t>撒播草种（含喷播）</t>
  </si>
  <si>
    <r>
      <rPr>
        <sz val="9"/>
        <color indexed="63"/>
        <rFont val="宋体"/>
        <family val="0"/>
      </rPr>
      <t>清单第</t>
    </r>
    <r>
      <rPr>
        <sz val="9"/>
        <color indexed="63"/>
        <rFont val="Arial"/>
        <family val="2"/>
      </rPr>
      <t>900</t>
    </r>
    <r>
      <rPr>
        <sz val="9"/>
        <color indexed="63"/>
        <rFont val="宋体"/>
        <family val="0"/>
      </rPr>
      <t>章合计</t>
    </r>
    <r>
      <rPr>
        <sz val="9"/>
        <color indexed="63"/>
        <rFont val="Arial"/>
        <family val="2"/>
      </rPr>
      <t xml:space="preserve">  </t>
    </r>
    <r>
      <rPr>
        <sz val="9"/>
        <color indexed="63"/>
        <rFont val="宋体"/>
        <family val="0"/>
      </rPr>
      <t>人民币</t>
    </r>
  </si>
  <si>
    <t>项</t>
  </si>
  <si>
    <t>902</t>
  </si>
  <si>
    <t>部</t>
  </si>
  <si>
    <t>台</t>
  </si>
  <si>
    <t>903</t>
  </si>
  <si>
    <t>尾纤</t>
  </si>
  <si>
    <t>904</t>
  </si>
  <si>
    <t>905</t>
  </si>
  <si>
    <t>906</t>
  </si>
  <si>
    <t>对</t>
  </si>
  <si>
    <t>只</t>
  </si>
  <si>
    <t>手孔</t>
  </si>
  <si>
    <t>光缆终端盒</t>
  </si>
  <si>
    <t>座</t>
  </si>
  <si>
    <t>电力电缆</t>
  </si>
  <si>
    <t>接线盒</t>
  </si>
  <si>
    <t>系统</t>
  </si>
  <si>
    <t>电缆沟</t>
  </si>
  <si>
    <t>铸铁盖板</t>
  </si>
  <si>
    <t>镀锌钢管</t>
  </si>
  <si>
    <r>
      <rPr>
        <sz val="9"/>
        <color indexed="63"/>
        <rFont val="宋体"/>
        <family val="0"/>
      </rPr>
      <t>清单第</t>
    </r>
    <r>
      <rPr>
        <sz val="9"/>
        <color indexed="63"/>
        <rFont val="Arial"/>
        <family val="2"/>
      </rPr>
      <t>1300</t>
    </r>
    <r>
      <rPr>
        <sz val="9"/>
        <color indexed="63"/>
        <rFont val="宋体"/>
        <family val="0"/>
      </rPr>
      <t>章合计</t>
    </r>
    <r>
      <rPr>
        <sz val="9"/>
        <color indexed="63"/>
        <rFont val="Arial"/>
        <family val="2"/>
      </rPr>
      <t xml:space="preserve">  </t>
    </r>
    <r>
      <rPr>
        <sz val="9"/>
        <color indexed="63"/>
        <rFont val="宋体"/>
        <family val="0"/>
      </rPr>
      <t>人民币</t>
    </r>
  </si>
  <si>
    <t>101</t>
  </si>
  <si>
    <t>保险费</t>
  </si>
  <si>
    <t>102</t>
  </si>
  <si>
    <t>工程管理</t>
  </si>
  <si>
    <t>安全生产费</t>
  </si>
  <si>
    <t>103</t>
  </si>
  <si>
    <t>103-6</t>
  </si>
  <si>
    <t>拌和站临建</t>
  </si>
  <si>
    <t>水泥混凝土拌合站</t>
  </si>
  <si>
    <t>104</t>
  </si>
  <si>
    <t>105</t>
  </si>
  <si>
    <t>水稳基层</t>
  </si>
  <si>
    <t>翻挖回填水稳基层（用做路基填料）</t>
  </si>
  <si>
    <t>202-4</t>
  </si>
  <si>
    <t>植物移栽</t>
  </si>
  <si>
    <t>移栽草皮</t>
  </si>
  <si>
    <t>移栽灌木林</t>
  </si>
  <si>
    <t>203</t>
  </si>
  <si>
    <t>挖冻土</t>
  </si>
  <si>
    <t>-f-1</t>
  </si>
  <si>
    <t>富冰饱冰</t>
  </si>
  <si>
    <t>-f-2</t>
  </si>
  <si>
    <t>少冰多冰</t>
  </si>
  <si>
    <t>204</t>
  </si>
  <si>
    <t>-j</t>
  </si>
  <si>
    <t>借砂砾</t>
  </si>
  <si>
    <t>-i</t>
  </si>
  <si>
    <t>锥坡及台前溜坡填土(锥心填砂砾)</t>
  </si>
  <si>
    <t>205</t>
  </si>
  <si>
    <t>205-8</t>
  </si>
  <si>
    <t>冻土路基处理</t>
  </si>
  <si>
    <t>富冰饱冰砂砾填筑</t>
  </si>
  <si>
    <t>-a-1</t>
  </si>
  <si>
    <t>铺设土工格栅</t>
  </si>
  <si>
    <t>冲击碾压80cm厚砂砾</t>
  </si>
  <si>
    <t>护坡道填筑砂砾</t>
  </si>
  <si>
    <t>-a-4</t>
  </si>
  <si>
    <t>护坡道防水层</t>
  </si>
  <si>
    <t>富冰饱冰XPS隔热板+换填砂砾</t>
  </si>
  <si>
    <t>-b-1</t>
  </si>
  <si>
    <t>回填砂砾</t>
  </si>
  <si>
    <t>-b-2</t>
  </si>
  <si>
    <t>XPS保温隔热板</t>
  </si>
  <si>
    <t>-b-3</t>
  </si>
  <si>
    <t>15cm厚粗砂反滤层</t>
  </si>
  <si>
    <t>-b-4</t>
  </si>
  <si>
    <t>15cm厚砂砾反滤层</t>
  </si>
  <si>
    <t>-b-5</t>
  </si>
  <si>
    <t>20cm厚粗砂反滤层</t>
  </si>
  <si>
    <t>-b-6</t>
  </si>
  <si>
    <t>防水土工布</t>
  </si>
  <si>
    <t>-b-7</t>
  </si>
  <si>
    <t>草皮防护</t>
  </si>
  <si>
    <t>-b-8</t>
  </si>
  <si>
    <t>Φ20带孔塑料排水管</t>
  </si>
  <si>
    <t>-b-9</t>
  </si>
  <si>
    <t>夯填种植土</t>
  </si>
  <si>
    <t>少冰多冰处理</t>
  </si>
  <si>
    <t>冲击碾压50cm厚砂砾</t>
  </si>
  <si>
    <t>-c-3</t>
  </si>
  <si>
    <t>清表土方</t>
  </si>
  <si>
    <t>-c-4</t>
  </si>
  <si>
    <t>-c-5</t>
  </si>
  <si>
    <t>重型碾压50cm厚砂砾</t>
  </si>
  <si>
    <t>-c-6</t>
  </si>
  <si>
    <t>-c-7</t>
  </si>
  <si>
    <t>205-9</t>
  </si>
  <si>
    <t>低填浅挖路基处理</t>
  </si>
  <si>
    <t>借土回填</t>
  </si>
  <si>
    <t>陡坡路堤及填挖交接路基处理</t>
  </si>
  <si>
    <t>盲沟</t>
  </si>
  <si>
    <t>换填粗颗粒土</t>
  </si>
  <si>
    <t>205-11</t>
  </si>
  <si>
    <t>水草湿地</t>
  </si>
  <si>
    <t>填方路段</t>
  </si>
  <si>
    <t>重型碾压1.0m厚砂砾</t>
  </si>
  <si>
    <t>回填粗颗粒土</t>
  </si>
  <si>
    <t>-a-5</t>
  </si>
  <si>
    <t>挖方路段</t>
  </si>
  <si>
    <t>超挖土方</t>
  </si>
  <si>
    <t>重型碾压1.2m厚砂砾</t>
  </si>
  <si>
    <t>粘土隔离层</t>
  </si>
  <si>
    <t>铺草皮</t>
  </si>
  <si>
    <t>种植土</t>
  </si>
  <si>
    <t>205-13</t>
  </si>
  <si>
    <t>桥涵台背路基处理(5%水稳定砂砾基层)</t>
  </si>
  <si>
    <t>205-114</t>
  </si>
  <si>
    <t>新旧路基衔接处理</t>
  </si>
  <si>
    <t>换填土</t>
  </si>
  <si>
    <t>浅碟型草皮边沟</t>
  </si>
  <si>
    <t>浅碟型草皮排水沟</t>
  </si>
  <si>
    <t>207-3</t>
  </si>
  <si>
    <t>截水沟</t>
  </si>
  <si>
    <t>浆砌片石</t>
  </si>
  <si>
    <t>207-12</t>
  </si>
  <si>
    <t>保温盲沟</t>
  </si>
  <si>
    <t>C30现浇砼渗水井</t>
  </si>
  <si>
    <t>C30现浇砼保温盲沟</t>
  </si>
  <si>
    <t>208-1</t>
  </si>
  <si>
    <t>护坡垫层</t>
  </si>
  <si>
    <t>C30现浇混凝土满铺护坡</t>
  </si>
  <si>
    <t>混凝土预制件满铺护坡</t>
  </si>
  <si>
    <t>路肩墙锥坡六边形砼空心板植物护坡</t>
  </si>
  <si>
    <t>路堤墙锥坡六边形砼空心板植物护坡</t>
  </si>
  <si>
    <t>C25片石混凝土护脚</t>
  </si>
  <si>
    <t>209</t>
  </si>
  <si>
    <t>挡土墙</t>
  </si>
  <si>
    <t>209-1</t>
  </si>
  <si>
    <t>换填砂砾</t>
  </si>
  <si>
    <t>209-2</t>
  </si>
  <si>
    <t>基础</t>
  </si>
  <si>
    <t>混凝土基础</t>
  </si>
  <si>
    <t>C25片石混凝土基础</t>
  </si>
  <si>
    <t>209-4</t>
  </si>
  <si>
    <t>干砌挡土墙</t>
  </si>
  <si>
    <t>209-5</t>
  </si>
  <si>
    <t>混凝土挡土墙</t>
  </si>
  <si>
    <t>C25片石仰斜式路堑墙</t>
  </si>
  <si>
    <t>混凝土</t>
  </si>
  <si>
    <t>仰斜式路肩墙</t>
  </si>
  <si>
    <t>仰斜式路堤墙</t>
  </si>
  <si>
    <t>衡重式保温路堑墙</t>
  </si>
  <si>
    <t>216</t>
  </si>
  <si>
    <t>铅丝石笼挡渣墙</t>
  </si>
  <si>
    <t>403</t>
  </si>
  <si>
    <t>403-1</t>
  </si>
  <si>
    <t>基础钢筋（含灌注桩、承台、桩系梁、沉桩、沉井等）</t>
  </si>
  <si>
    <t>D6冷轧带肋钢筋网</t>
  </si>
  <si>
    <t>403-2</t>
  </si>
  <si>
    <t>下部结构钢筋</t>
  </si>
  <si>
    <t>403-3</t>
  </si>
  <si>
    <t>上部结构钢筋</t>
  </si>
  <si>
    <t>403-4</t>
  </si>
  <si>
    <t>附属结构钢筋</t>
  </si>
  <si>
    <t>其他钢材（护栏）</t>
  </si>
  <si>
    <t>其他钢材（镀锌钢槽）</t>
  </si>
  <si>
    <t>404</t>
  </si>
  <si>
    <t>基坑开挖及回填</t>
  </si>
  <si>
    <t>404-1</t>
  </si>
  <si>
    <t>干处挖土方</t>
  </si>
  <si>
    <t>404-5</t>
  </si>
  <si>
    <t>405</t>
  </si>
  <si>
    <t>钻孔灌注桩</t>
  </si>
  <si>
    <t>405-1</t>
  </si>
  <si>
    <t>陆上钻孔灌注桩1.2m</t>
  </si>
  <si>
    <t>410</t>
  </si>
  <si>
    <t>结构混凝土工程</t>
  </si>
  <si>
    <t>410-1</t>
  </si>
  <si>
    <t>混凝土基础（包括支撑梁、桩基承台、桩系梁，但不包括桩基）</t>
  </si>
  <si>
    <t>C30混凝土</t>
  </si>
  <si>
    <t>410-2</t>
  </si>
  <si>
    <t>混凝土下部结构</t>
  </si>
  <si>
    <t>桥台混凝土（薄壁台）</t>
  </si>
  <si>
    <t>C30台帽混凝土</t>
  </si>
  <si>
    <t>410-5</t>
  </si>
  <si>
    <t>桥梁上部结构现浇整体化混凝土</t>
  </si>
  <si>
    <t>C50混凝土湿接缝</t>
  </si>
  <si>
    <t>410-6</t>
  </si>
  <si>
    <t>现浇混凝土附属结构</t>
  </si>
  <si>
    <t>C40混凝土支座、垫石</t>
  </si>
  <si>
    <t>C30混凝土护栏</t>
  </si>
  <si>
    <t>C25混凝土桥台踏步、锥坡、铺砌、导流坝</t>
  </si>
  <si>
    <t>C30混凝土桥头搭板</t>
  </si>
  <si>
    <t>C30混凝土垫石、挡块</t>
  </si>
  <si>
    <t>410-7</t>
  </si>
  <si>
    <t>预制混凝土附属结构</t>
  </si>
  <si>
    <t>C25混凝土</t>
  </si>
  <si>
    <t>415</t>
  </si>
  <si>
    <t>桥面铺装</t>
  </si>
  <si>
    <t>415-2</t>
  </si>
  <si>
    <t>水泥混凝土桥面铺装</t>
  </si>
  <si>
    <t>C40聚丙乙烯纤维混凝土桥面铺装</t>
  </si>
  <si>
    <t>415-3</t>
  </si>
  <si>
    <t>防水层</t>
  </si>
  <si>
    <t>桥面混凝土表面处理</t>
  </si>
  <si>
    <t>415-4</t>
  </si>
  <si>
    <t>桥面排水</t>
  </si>
  <si>
    <t>竖、横向集中排水管</t>
  </si>
  <si>
    <t>HDPE管</t>
  </si>
  <si>
    <t>416</t>
  </si>
  <si>
    <t>桥梁支座</t>
  </si>
  <si>
    <t>416-1</t>
  </si>
  <si>
    <t>板式橡胶支座</t>
  </si>
  <si>
    <t>dm3</t>
  </si>
  <si>
    <t>417</t>
  </si>
  <si>
    <t>桥梁接缝和伸缩装置</t>
  </si>
  <si>
    <t>417-5</t>
  </si>
  <si>
    <t>沥青碎石伸缩缝</t>
  </si>
  <si>
    <t>417-6</t>
  </si>
  <si>
    <t>橡胶缓冲块</t>
  </si>
  <si>
    <t>417-7</t>
  </si>
  <si>
    <t>1cm厚橡胶止水带</t>
  </si>
  <si>
    <t xml:space="preserve">419
</t>
  </si>
  <si>
    <t>圆管涵</t>
  </si>
  <si>
    <t>钢波纹管</t>
  </si>
  <si>
    <t>1-Φ2.0m钢波纹管</t>
  </si>
  <si>
    <t>420</t>
  </si>
  <si>
    <t>420-1</t>
  </si>
  <si>
    <t>钢筋混凝土盖板涵</t>
  </si>
  <si>
    <t>1-2m钢筋砼盖板明涵</t>
  </si>
  <si>
    <t>1-2m钢筋砼盖板暗涵</t>
  </si>
  <si>
    <t>420-2</t>
  </si>
  <si>
    <t>钢筋混凝土箱涵</t>
  </si>
  <si>
    <t>2-6*3m现浇砼箱涵</t>
  </si>
  <si>
    <t>502</t>
  </si>
  <si>
    <t>洞口与明洞工程</t>
  </si>
  <si>
    <t>502-1</t>
  </si>
  <si>
    <t>洞口、明洞开挖</t>
  </si>
  <si>
    <t>土方</t>
  </si>
  <si>
    <t>石方</t>
  </si>
  <si>
    <t>502-2</t>
  </si>
  <si>
    <t>防水与排水</t>
  </si>
  <si>
    <t>M7.5石砌截水沟、排水沟</t>
  </si>
  <si>
    <t>C20现浇混凝土沟槽</t>
  </si>
  <si>
    <t>502-3</t>
  </si>
  <si>
    <t>洞口坡面防护</t>
  </si>
  <si>
    <t>喷射混凝土护坡</t>
  </si>
  <si>
    <t>1：1地表注浆</t>
  </si>
  <si>
    <t>φ8钢筋</t>
  </si>
  <si>
    <t>Φ20砂浆锚杆</t>
  </si>
  <si>
    <t>502-4</t>
  </si>
  <si>
    <t>洞门建筑</t>
  </si>
  <si>
    <t>C30模筑混凝土</t>
  </si>
  <si>
    <t>M7.5浆砌片石回填</t>
  </si>
  <si>
    <t>真石漆洞门墙装修</t>
  </si>
  <si>
    <t>Φ22钢筋</t>
  </si>
  <si>
    <t>隧道铭牌</t>
  </si>
  <si>
    <t>处</t>
  </si>
  <si>
    <t>502-5</t>
  </si>
  <si>
    <t>明洞衬砌</t>
  </si>
  <si>
    <t>502-6</t>
  </si>
  <si>
    <t>遮光棚（板）</t>
  </si>
  <si>
    <t>HRB400钢筋</t>
  </si>
  <si>
    <t>HPB300钢筋</t>
  </si>
  <si>
    <t>I18型钢</t>
  </si>
  <si>
    <t>C15现浇混凝土</t>
  </si>
  <si>
    <t>玻璃钢遮阳板</t>
  </si>
  <si>
    <t>Φ28拉杆</t>
  </si>
  <si>
    <t>502-7</t>
  </si>
  <si>
    <t>洞顶回填</t>
  </si>
  <si>
    <t>黏土防水层</t>
  </si>
  <si>
    <t>砾石土回填</t>
  </si>
  <si>
    <t>503</t>
  </si>
  <si>
    <t>洞身开挖</t>
  </si>
  <si>
    <t>503-1</t>
  </si>
  <si>
    <t>洞身开挖（不含竖井、斜井）</t>
  </si>
  <si>
    <t>503-2</t>
  </si>
  <si>
    <t>洞身支护</t>
  </si>
  <si>
    <t>管棚支护</t>
  </si>
  <si>
    <t>C25套拱混凝土</t>
  </si>
  <si>
    <t>φ133*4孔口管</t>
  </si>
  <si>
    <t>I20a套拱钢架</t>
  </si>
  <si>
    <t>-a-6</t>
  </si>
  <si>
    <t>φ108*6管棚</t>
  </si>
  <si>
    <t>φ42*4注浆小导管</t>
  </si>
  <si>
    <t>锚杆支护</t>
  </si>
  <si>
    <t>φ22药包锚杆</t>
  </si>
  <si>
    <t>φ25中空注浆锚杆</t>
  </si>
  <si>
    <t>喷射混凝土支护</t>
  </si>
  <si>
    <t>钢筋网</t>
  </si>
  <si>
    <t>C25喷射混凝土</t>
  </si>
  <si>
    <t>C25钢纤维喷射混凝土</t>
  </si>
  <si>
    <t>钢支架支护</t>
  </si>
  <si>
    <t>-e-1</t>
  </si>
  <si>
    <t>型钢支架</t>
  </si>
  <si>
    <t>-e-2</t>
  </si>
  <si>
    <t>钢筋格栅</t>
  </si>
  <si>
    <t>504</t>
  </si>
  <si>
    <t>洞身衬砌</t>
  </si>
  <si>
    <t>504-1</t>
  </si>
  <si>
    <t>504-2</t>
  </si>
  <si>
    <t>仰拱、铺底混凝土</t>
  </si>
  <si>
    <t>C30现浇混凝土仰拱</t>
  </si>
  <si>
    <t>C15现浇混凝土仰拱回填</t>
  </si>
  <si>
    <t>504-3</t>
  </si>
  <si>
    <t>边沟、电缆沟混凝土</t>
  </si>
  <si>
    <t>C30现浇混凝土沟槽</t>
  </si>
  <si>
    <t>C30预制安装混凝土沟槽盖板</t>
  </si>
  <si>
    <t>504-5</t>
  </si>
  <si>
    <t>洞内路面</t>
  </si>
  <si>
    <t>C40现浇混凝土路面</t>
  </si>
  <si>
    <t>C20现浇混凝土基层</t>
  </si>
  <si>
    <t>505</t>
  </si>
  <si>
    <t>505-1</t>
  </si>
  <si>
    <t>排水管</t>
  </si>
  <si>
    <t>钢筋混凝土排水管</t>
  </si>
  <si>
    <t>Φ110PE排水管</t>
  </si>
  <si>
    <t>Ω形排水管</t>
  </si>
  <si>
    <t>1.2mmEVA防水板</t>
  </si>
  <si>
    <t>中埋式橡胶止水带</t>
  </si>
  <si>
    <t>背贴式止水带</t>
  </si>
  <si>
    <t>505-2</t>
  </si>
  <si>
    <t>保温</t>
  </si>
  <si>
    <t>保温层</t>
  </si>
  <si>
    <t>铝镁质保温板</t>
  </si>
  <si>
    <t>聚氨酯保温板</t>
  </si>
  <si>
    <t>洞口排水保温</t>
  </si>
  <si>
    <t>保温出水口暗管</t>
  </si>
  <si>
    <t>保温出水口</t>
  </si>
  <si>
    <t>505-3</t>
  </si>
  <si>
    <t>检查井</t>
  </si>
  <si>
    <t>中心沟检查井</t>
  </si>
  <si>
    <t>505-4</t>
  </si>
  <si>
    <t>506</t>
  </si>
  <si>
    <t>洞内防火涂料和装饰工程</t>
  </si>
  <si>
    <t>506-1</t>
  </si>
  <si>
    <t>洞内防火涂料</t>
  </si>
  <si>
    <t>硅酸钙防火板</t>
  </si>
  <si>
    <t>509</t>
  </si>
  <si>
    <t>特殊地质地段的施工与地质预报</t>
  </si>
  <si>
    <t>509-1</t>
  </si>
  <si>
    <t>地质预报</t>
  </si>
  <si>
    <t>510</t>
  </si>
  <si>
    <t>洞内机电设施预埋件和消防设施</t>
  </si>
  <si>
    <t>510-1</t>
  </si>
  <si>
    <t>预埋件</t>
  </si>
  <si>
    <t>型钢、钢板</t>
  </si>
  <si>
    <t>镀锌钢管φ76*3.0</t>
  </si>
  <si>
    <t>镀锌钢管φ114*4.0</t>
  </si>
  <si>
    <t>G50镀锌钢管</t>
  </si>
  <si>
    <t>G70镀锌钢管</t>
  </si>
  <si>
    <t>-a-7</t>
  </si>
  <si>
    <t>DN200内外涂塑钢管</t>
  </si>
  <si>
    <t>-a-8</t>
  </si>
  <si>
    <t>DN350螺旋缝焊接钢管</t>
  </si>
  <si>
    <t>-a-9</t>
  </si>
  <si>
    <t>φ60×3.0镀锌钢管</t>
  </si>
  <si>
    <t>-a-10</t>
  </si>
  <si>
    <t>φ89×4.0镀锌钢管</t>
  </si>
  <si>
    <t>-a-11</t>
  </si>
  <si>
    <t>φ3镀锌钢丝</t>
  </si>
  <si>
    <t>-a-12</t>
  </si>
  <si>
    <t>风机吊挂预埋件拉拔试验</t>
  </si>
  <si>
    <t>-a-13</t>
  </si>
  <si>
    <t>现浇混凝土人孔2.2m×1.4m×2.17m</t>
  </si>
  <si>
    <t>-a-14</t>
  </si>
  <si>
    <t>现浇混凝土手孔1.19m×1.19m×1.1m</t>
  </si>
  <si>
    <t>-a-15</t>
  </si>
  <si>
    <t>预制混凝土沟槽盖板</t>
  </si>
  <si>
    <t>-a-16</t>
  </si>
  <si>
    <t>510-2</t>
  </si>
  <si>
    <t>消防设施</t>
  </si>
  <si>
    <t>蓄水池600m3</t>
  </si>
  <si>
    <t>蓄水池300m3</t>
  </si>
  <si>
    <t>702</t>
  </si>
  <si>
    <t>702-1</t>
  </si>
  <si>
    <t>开挖并铺设表土</t>
  </si>
  <si>
    <t>703</t>
  </si>
  <si>
    <t>撒播草种</t>
  </si>
  <si>
    <t>喷播植草</t>
  </si>
  <si>
    <r>
      <rPr>
        <b/>
        <sz val="12"/>
        <color indexed="8"/>
        <rFont val="宋体"/>
        <family val="0"/>
      </rPr>
      <t>第</t>
    </r>
    <r>
      <rPr>
        <b/>
        <sz val="12"/>
        <color indexed="8"/>
        <rFont val="Arial"/>
        <family val="2"/>
      </rPr>
      <t>800</t>
    </r>
    <r>
      <rPr>
        <b/>
        <sz val="12"/>
        <color indexed="8"/>
        <rFont val="宋体"/>
        <family val="0"/>
      </rPr>
      <t>章</t>
    </r>
    <r>
      <rPr>
        <b/>
        <sz val="12"/>
        <color indexed="8"/>
        <rFont val="Arial"/>
        <family val="2"/>
      </rPr>
      <t xml:space="preserve">  </t>
    </r>
    <r>
      <rPr>
        <b/>
        <sz val="12"/>
        <color indexed="8"/>
        <rFont val="宋体"/>
        <family val="0"/>
      </rPr>
      <t>监控系统</t>
    </r>
  </si>
  <si>
    <t>801</t>
  </si>
  <si>
    <t>隧道计算机系统及外设</t>
  </si>
  <si>
    <t>801-1</t>
  </si>
  <si>
    <t>服务器</t>
  </si>
  <si>
    <t>801-2</t>
  </si>
  <si>
    <t>工作站</t>
  </si>
  <si>
    <t>801-3</t>
  </si>
  <si>
    <t>视频事件检测服务器</t>
  </si>
  <si>
    <t>801-4</t>
  </si>
  <si>
    <t>视频事件监测分析器</t>
  </si>
  <si>
    <t>801-5</t>
  </si>
  <si>
    <t>三层以太网交换机</t>
  </si>
  <si>
    <t>801-6</t>
  </si>
  <si>
    <t>801-7</t>
  </si>
  <si>
    <t>网络打印机</t>
  </si>
  <si>
    <t>801-8</t>
  </si>
  <si>
    <t>报表打印机</t>
  </si>
  <si>
    <t>802</t>
  </si>
  <si>
    <t>控制台、机柜、机架</t>
  </si>
  <si>
    <t>802-1</t>
  </si>
  <si>
    <t>控制台</t>
  </si>
  <si>
    <t>802-2</t>
  </si>
  <si>
    <t>电视墙</t>
  </si>
  <si>
    <t>802-3</t>
  </si>
  <si>
    <t>机柜19''</t>
  </si>
  <si>
    <t>面</t>
  </si>
  <si>
    <t>802-4</t>
  </si>
  <si>
    <t>UPS电源</t>
  </si>
  <si>
    <t>802-5</t>
  </si>
  <si>
    <t>UPS配电柜</t>
  </si>
  <si>
    <t>802-6</t>
  </si>
  <si>
    <t>光纤配线架</t>
  </si>
  <si>
    <t>802-7</t>
  </si>
  <si>
    <t>金属线槽</t>
  </si>
  <si>
    <t>802-8</t>
  </si>
  <si>
    <t>紧急电话设备箱</t>
  </si>
  <si>
    <t>802-9</t>
  </si>
  <si>
    <t>摄像机设备箱</t>
  </si>
  <si>
    <t>802-10</t>
  </si>
  <si>
    <t>可编程控制器设备箱</t>
  </si>
  <si>
    <t>802-11</t>
  </si>
  <si>
    <t>诱导控制器箱</t>
  </si>
  <si>
    <t>802-12</t>
  </si>
  <si>
    <t>监控配电箱</t>
  </si>
  <si>
    <t>802-13</t>
  </si>
  <si>
    <t>CI/VI检测器设备箱</t>
  </si>
  <si>
    <t>802-14</t>
  </si>
  <si>
    <t>火灾报警综合盘设备箱</t>
  </si>
  <si>
    <t>803</t>
  </si>
  <si>
    <t>系统软件及应用软件</t>
  </si>
  <si>
    <t>803-1</t>
  </si>
  <si>
    <t>视频管理应用软件</t>
  </si>
  <si>
    <t>803-2</t>
  </si>
  <si>
    <t>视频事件监测应用软件</t>
  </si>
  <si>
    <t>803-3</t>
  </si>
  <si>
    <t>火灾报警管理软件</t>
  </si>
  <si>
    <t>803-4</t>
  </si>
  <si>
    <t>紧急电话广播软件</t>
  </si>
  <si>
    <t>803-5</t>
  </si>
  <si>
    <t>隧道综合监控应用软件</t>
  </si>
  <si>
    <t>803-6</t>
  </si>
  <si>
    <t>网管软件</t>
  </si>
  <si>
    <t>803-7</t>
  </si>
  <si>
    <t>数据库软件</t>
  </si>
  <si>
    <t>803-8</t>
  </si>
  <si>
    <t>区域控制器系统软件</t>
  </si>
  <si>
    <t>803-9</t>
  </si>
  <si>
    <t>区域控制器现场控制应用软件</t>
  </si>
  <si>
    <t>804</t>
  </si>
  <si>
    <t>交通监控系统</t>
  </si>
  <si>
    <t>804-1</t>
  </si>
  <si>
    <t>变电所可编程控制器</t>
  </si>
  <si>
    <t>804-2</t>
  </si>
  <si>
    <t>隧道内可编程控制器</t>
  </si>
  <si>
    <t>804-3</t>
  </si>
  <si>
    <t>二层工业以太网交换机</t>
  </si>
  <si>
    <t>804-4</t>
  </si>
  <si>
    <t>804-5</t>
  </si>
  <si>
    <t>以太网数据光端机</t>
  </si>
  <si>
    <t>804-6</t>
  </si>
  <si>
    <t>便携式计算机</t>
  </si>
  <si>
    <t>804-7</t>
  </si>
  <si>
    <t>交通信号灯</t>
  </si>
  <si>
    <t>804-8</t>
  </si>
  <si>
    <t>车道指示器</t>
  </si>
  <si>
    <t>804-9</t>
  </si>
  <si>
    <t>CO/VI检测器</t>
  </si>
  <si>
    <t>804-10</t>
  </si>
  <si>
    <t>风速风向检测器</t>
  </si>
  <si>
    <t>804-11</t>
  </si>
  <si>
    <t>洞外亮度检测器</t>
  </si>
  <si>
    <t>804-12</t>
  </si>
  <si>
    <t>微波车辆检测器</t>
  </si>
  <si>
    <t>804-13</t>
  </si>
  <si>
    <t>悬臂式可变情报板</t>
  </si>
  <si>
    <t>804-14</t>
  </si>
  <si>
    <t>紧急电话指示标志</t>
  </si>
  <si>
    <t>804-15</t>
  </si>
  <si>
    <t>疏散指示标志</t>
  </si>
  <si>
    <t>804-16</t>
  </si>
  <si>
    <t>紧急停车带标志</t>
  </si>
  <si>
    <t>804-17</t>
  </si>
  <si>
    <t>消防设备指示标志</t>
  </si>
  <si>
    <t>804-18</t>
  </si>
  <si>
    <t>LED发光诱导标</t>
  </si>
  <si>
    <t>804-19</t>
  </si>
  <si>
    <t>诱导标控制器</t>
  </si>
  <si>
    <t>805</t>
  </si>
  <si>
    <t>闭路电视系统</t>
  </si>
  <si>
    <t>805-1</t>
  </si>
  <si>
    <t>16路HD-SDI硬盘录像机</t>
  </si>
  <si>
    <t>805-2</t>
  </si>
  <si>
    <t>8路高清视频解码设备</t>
  </si>
  <si>
    <t>805-3</t>
  </si>
  <si>
    <t>32寸LED背光工业级液晶监视器</t>
  </si>
  <si>
    <t>805-4</t>
  </si>
  <si>
    <t>主监视器</t>
  </si>
  <si>
    <t>805-5</t>
  </si>
  <si>
    <t>洞内高清网络固定枪型摄像机</t>
  </si>
  <si>
    <t>805-6</t>
  </si>
  <si>
    <t>洞内高清网络快球摄像机</t>
  </si>
  <si>
    <t>805-7</t>
  </si>
  <si>
    <t>洞内高清网络带云台枪型摄像机</t>
  </si>
  <si>
    <t>805-8</t>
  </si>
  <si>
    <t>变电所高清网络快球摄像机</t>
  </si>
  <si>
    <t>805-9</t>
  </si>
  <si>
    <t>805-10</t>
  </si>
  <si>
    <t>806</t>
  </si>
  <si>
    <t>紧急电话广播系统</t>
  </si>
  <si>
    <t>806-1</t>
  </si>
  <si>
    <t>紧急电话广播系统集中控制器</t>
  </si>
  <si>
    <t>806-2</t>
  </si>
  <si>
    <t>值班电话机</t>
  </si>
  <si>
    <t>806-3</t>
  </si>
  <si>
    <t>广播麦克风</t>
  </si>
  <si>
    <t>806-4</t>
  </si>
  <si>
    <t>CD播唱机</t>
  </si>
  <si>
    <t>806-5</t>
  </si>
  <si>
    <t>前置放大器</t>
  </si>
  <si>
    <t>806-6</t>
  </si>
  <si>
    <t>光纤接入终端设备</t>
  </si>
  <si>
    <t>806-7</t>
  </si>
  <si>
    <t>洞内紧急电话</t>
  </si>
  <si>
    <t>806-8</t>
  </si>
  <si>
    <t>洞外紧急电话</t>
  </si>
  <si>
    <t>806-12</t>
  </si>
  <si>
    <t>光网络单元</t>
  </si>
  <si>
    <t>807</t>
  </si>
  <si>
    <t>火灾报警系统</t>
  </si>
  <si>
    <t>807-1</t>
  </si>
  <si>
    <t>火灾报警控制器</t>
  </si>
  <si>
    <t>807-2</t>
  </si>
  <si>
    <t>火灾报警主机机柜</t>
  </si>
  <si>
    <t>807-3</t>
  </si>
  <si>
    <t>避雷器箱</t>
  </si>
  <si>
    <t>807-4</t>
  </si>
  <si>
    <t>数据光端机</t>
  </si>
  <si>
    <t>807-5</t>
  </si>
  <si>
    <t>火焰探测器</t>
  </si>
  <si>
    <t>807-6</t>
  </si>
  <si>
    <t>综合盘</t>
  </si>
  <si>
    <t>807-7</t>
  </si>
  <si>
    <t>智能声光报警器</t>
  </si>
  <si>
    <t>807-8</t>
  </si>
  <si>
    <t>24V电源箱</t>
  </si>
  <si>
    <t>807-9</t>
  </si>
  <si>
    <t>智能感温探测器</t>
  </si>
  <si>
    <t>807-10</t>
  </si>
  <si>
    <t>智能感烟探测器</t>
  </si>
  <si>
    <t>807-11</t>
  </si>
  <si>
    <t>总线隔离器</t>
  </si>
  <si>
    <t>807-12</t>
  </si>
  <si>
    <t>串口服务器</t>
  </si>
  <si>
    <t>808</t>
  </si>
  <si>
    <t>线缆及其它</t>
  </si>
  <si>
    <t>808-1</t>
  </si>
  <si>
    <t>单模8芯光缆GYTA-8</t>
  </si>
  <si>
    <t>km</t>
  </si>
  <si>
    <t>808-2</t>
  </si>
  <si>
    <t>单模12芯光缆GYTA-12</t>
  </si>
  <si>
    <t>808-3</t>
  </si>
  <si>
    <t>单模16芯光缆GYTA-16</t>
  </si>
  <si>
    <t>808-4</t>
  </si>
  <si>
    <t>808-5</t>
  </si>
  <si>
    <t>光纤熔接盒</t>
  </si>
  <si>
    <t>808-6</t>
  </si>
  <si>
    <t>808-7</t>
  </si>
  <si>
    <t>视频传输线缆</t>
  </si>
  <si>
    <t>808-8</t>
  </si>
  <si>
    <t>电话传输线缆</t>
  </si>
  <si>
    <t>808-9</t>
  </si>
  <si>
    <t>报警总线</t>
  </si>
  <si>
    <t>808-10</t>
  </si>
  <si>
    <t>24V电源线</t>
  </si>
  <si>
    <t>808-11</t>
  </si>
  <si>
    <t>220V电源线</t>
  </si>
  <si>
    <t>808-12</t>
  </si>
  <si>
    <t>控制电缆</t>
  </si>
  <si>
    <t>808-13</t>
  </si>
  <si>
    <t>808-14</t>
  </si>
  <si>
    <t>808-15</t>
  </si>
  <si>
    <t>808-16</t>
  </si>
  <si>
    <t>808-17</t>
  </si>
  <si>
    <t>808-18</t>
  </si>
  <si>
    <t>808-19</t>
  </si>
  <si>
    <t>808-20</t>
  </si>
  <si>
    <t>诱导标供电电缆</t>
  </si>
  <si>
    <t>808-21</t>
  </si>
  <si>
    <t>分线盒</t>
  </si>
  <si>
    <t>808-22</t>
  </si>
  <si>
    <t>箱体接地线</t>
  </si>
  <si>
    <t>808-23</t>
  </si>
  <si>
    <t>绝缘穿刺线夹</t>
  </si>
  <si>
    <t>808-24</t>
  </si>
  <si>
    <t>信号防雷器</t>
  </si>
  <si>
    <t>808-25</t>
  </si>
  <si>
    <t>配电箱电源防雷器</t>
  </si>
  <si>
    <t>808-26</t>
  </si>
  <si>
    <t>单相电源防雷器</t>
  </si>
  <si>
    <t>808-27</t>
  </si>
  <si>
    <t>洞外管道</t>
  </si>
  <si>
    <t>808-28</t>
  </si>
  <si>
    <t>洞外手井</t>
  </si>
  <si>
    <t>808-29</t>
  </si>
  <si>
    <t>φ40/33硅芯管</t>
  </si>
  <si>
    <t>808-30</t>
  </si>
  <si>
    <t>电缆托架</t>
  </si>
  <si>
    <t>808-31</t>
  </si>
  <si>
    <t>808-32</t>
  </si>
  <si>
    <r>
      <rPr>
        <sz val="9"/>
        <color indexed="63"/>
        <rFont val="宋体"/>
        <family val="0"/>
      </rPr>
      <t>清单第</t>
    </r>
    <r>
      <rPr>
        <sz val="9"/>
        <color indexed="63"/>
        <rFont val="Arial"/>
        <family val="2"/>
      </rPr>
      <t>800</t>
    </r>
    <r>
      <rPr>
        <sz val="9"/>
        <color indexed="63"/>
        <rFont val="宋体"/>
        <family val="0"/>
      </rPr>
      <t>章合计</t>
    </r>
    <r>
      <rPr>
        <sz val="9"/>
        <color indexed="63"/>
        <rFont val="Arial"/>
        <family val="2"/>
      </rPr>
      <t xml:space="preserve">  </t>
    </r>
    <r>
      <rPr>
        <sz val="9"/>
        <color indexed="63"/>
        <rFont val="宋体"/>
        <family val="0"/>
      </rPr>
      <t>人民币</t>
    </r>
  </si>
  <si>
    <t>901</t>
  </si>
  <si>
    <t>通信和电力管道与预埋（预留）基础</t>
  </si>
  <si>
    <t>901-1</t>
  </si>
  <si>
    <t>人（手）孔</t>
  </si>
  <si>
    <t>通信人井</t>
  </si>
  <si>
    <t>901-3</t>
  </si>
  <si>
    <t>管道工程</t>
  </si>
  <si>
    <t>硅芯管（4-Φ40/33）</t>
  </si>
  <si>
    <t>塑合金复合通信管（2-110×110×4.4）</t>
  </si>
  <si>
    <t>玻璃管箱200×150×5×4000mm</t>
  </si>
  <si>
    <t>混凝土C25</t>
  </si>
  <si>
    <t>中细砂</t>
  </si>
  <si>
    <t>回填土方</t>
  </si>
  <si>
    <t>清草皮（30cm）</t>
  </si>
  <si>
    <t>收费设施及地下管道</t>
  </si>
  <si>
    <t>902-5</t>
  </si>
  <si>
    <t>预埋管线</t>
  </si>
  <si>
    <t>GYTA  60芯单模光缆</t>
  </si>
  <si>
    <t>GYTA  4芯单模光缆</t>
  </si>
  <si>
    <t>道路监控</t>
  </si>
  <si>
    <t>903-1</t>
  </si>
  <si>
    <t>手孔井</t>
  </si>
  <si>
    <t>903-2</t>
  </si>
  <si>
    <t>监控设备</t>
  </si>
  <si>
    <t>903-3</t>
  </si>
  <si>
    <t>光（电）缆敷设</t>
  </si>
  <si>
    <t>903-4</t>
  </si>
  <si>
    <t>电缆管沟中粗砂</t>
  </si>
  <si>
    <t>903-5</t>
  </si>
  <si>
    <t>电缆管沟挖土方</t>
  </si>
  <si>
    <t>903-6</t>
  </si>
  <si>
    <t>电缆管沟回填土方</t>
  </si>
  <si>
    <t>903-7</t>
  </si>
  <si>
    <t>清草皮30cm</t>
  </si>
  <si>
    <t>盘坡工区监护房</t>
  </si>
  <si>
    <t>904-1</t>
  </si>
  <si>
    <t>监控管理计算机</t>
  </si>
  <si>
    <t>904-2</t>
  </si>
  <si>
    <t>IP SAN磁盘列阵</t>
  </si>
  <si>
    <t>904-3</t>
  </si>
  <si>
    <t>32寸液晶显示屏</t>
  </si>
  <si>
    <t>904-4</t>
  </si>
  <si>
    <t>本地控制器软件</t>
  </si>
  <si>
    <t>904-5</t>
  </si>
  <si>
    <t>运维管理平台</t>
  </si>
  <si>
    <t>904-6</t>
  </si>
  <si>
    <t>网络杀毒软件</t>
  </si>
  <si>
    <t>904-7</t>
  </si>
  <si>
    <t>904-8</t>
  </si>
  <si>
    <t>视频监控软件</t>
  </si>
  <si>
    <t>904-9</t>
  </si>
  <si>
    <t>904-10</t>
  </si>
  <si>
    <t>网环局终端设备</t>
  </si>
  <si>
    <t>904-11</t>
  </si>
  <si>
    <t>环网局远端传输设备</t>
  </si>
  <si>
    <t>904-12</t>
  </si>
  <si>
    <t>配电柜</t>
  </si>
  <si>
    <t>904-13</t>
  </si>
  <si>
    <t>904-14</t>
  </si>
  <si>
    <t>光缆接线头</t>
  </si>
  <si>
    <t>904-15</t>
  </si>
  <si>
    <t>机柜</t>
  </si>
  <si>
    <t>904-16</t>
  </si>
  <si>
    <t>软件扩容</t>
  </si>
  <si>
    <t>904-17</t>
  </si>
  <si>
    <t>904-18</t>
  </si>
  <si>
    <t>工业以太网交换机</t>
  </si>
  <si>
    <t>904-19</t>
  </si>
  <si>
    <t>数据信号防雷器</t>
  </si>
  <si>
    <t>904-20</t>
  </si>
  <si>
    <t>电源防雷器</t>
  </si>
  <si>
    <t>外场设备</t>
  </si>
  <si>
    <t>905-1</t>
  </si>
  <si>
    <t>道路遥控网络高清摄像机</t>
  </si>
  <si>
    <t>905-2</t>
  </si>
  <si>
    <t>悬臂式可变信息情报板</t>
  </si>
  <si>
    <t>905-3</t>
  </si>
  <si>
    <t>交通量调查站</t>
  </si>
  <si>
    <t>905-4</t>
  </si>
  <si>
    <t>铠装电缆</t>
  </si>
  <si>
    <t>905-5</t>
  </si>
  <si>
    <t>电缆</t>
  </si>
  <si>
    <t>905-6</t>
  </si>
  <si>
    <t>风光互补供电系统</t>
  </si>
  <si>
    <t>905-7</t>
  </si>
  <si>
    <t>网线</t>
  </si>
  <si>
    <t>工厂区内监控</t>
  </si>
  <si>
    <t>906-1</t>
  </si>
  <si>
    <t>场内摄像机</t>
  </si>
  <si>
    <t>906-2</t>
  </si>
  <si>
    <t>电缆线</t>
  </si>
  <si>
    <t>906-3</t>
  </si>
  <si>
    <t>终端盒</t>
  </si>
  <si>
    <t>1201</t>
  </si>
  <si>
    <t>进口端变电所</t>
  </si>
  <si>
    <t>1201-1</t>
  </si>
  <si>
    <t>高压成套开关柜</t>
  </si>
  <si>
    <t>1201-2</t>
  </si>
  <si>
    <t>1201-3</t>
  </si>
  <si>
    <t>1201-4</t>
  </si>
  <si>
    <t>1201-5</t>
  </si>
  <si>
    <t>变压器</t>
  </si>
  <si>
    <t>1201-6</t>
  </si>
  <si>
    <t>低压成套开关柜</t>
  </si>
  <si>
    <t>1201-7</t>
  </si>
  <si>
    <t>1201-8</t>
  </si>
  <si>
    <t>1201-9</t>
  </si>
  <si>
    <t>1201-10</t>
  </si>
  <si>
    <t>1201-11</t>
  </si>
  <si>
    <t>EPS</t>
  </si>
  <si>
    <t>1201-12</t>
  </si>
  <si>
    <t>UPS</t>
  </si>
  <si>
    <t>1201-13</t>
  </si>
  <si>
    <t>自动化柴油发电机</t>
  </si>
  <si>
    <t>1201-14</t>
  </si>
  <si>
    <t>封闭式母线</t>
  </si>
  <si>
    <t>1201-15</t>
  </si>
  <si>
    <t>高压电缆</t>
  </si>
  <si>
    <t>1201-16</t>
  </si>
  <si>
    <t>供电电缆</t>
  </si>
  <si>
    <t>1201-17</t>
  </si>
  <si>
    <t>1201-18</t>
  </si>
  <si>
    <t>绝缘地胶</t>
  </si>
  <si>
    <t>1201-19</t>
  </si>
  <si>
    <t>1201-20</t>
  </si>
  <si>
    <t>1202</t>
  </si>
  <si>
    <t>出口端变电所</t>
  </si>
  <si>
    <t>1202-1</t>
  </si>
  <si>
    <t>1202-2</t>
  </si>
  <si>
    <t>1202-3</t>
  </si>
  <si>
    <t>1202-4</t>
  </si>
  <si>
    <t>1202-5</t>
  </si>
  <si>
    <t>1202-6</t>
  </si>
  <si>
    <t>1202-7</t>
  </si>
  <si>
    <t>1202-8</t>
  </si>
  <si>
    <t>1202-9</t>
  </si>
  <si>
    <t>1202-10</t>
  </si>
  <si>
    <t>1202-11</t>
  </si>
  <si>
    <t>1202-12</t>
  </si>
  <si>
    <t>1202-13</t>
  </si>
  <si>
    <t>1202-14</t>
  </si>
  <si>
    <t>1202-15</t>
  </si>
  <si>
    <t>1202-16</t>
  </si>
  <si>
    <t>1202-17</t>
  </si>
  <si>
    <t>1202-18</t>
  </si>
  <si>
    <t>1202-19</t>
  </si>
  <si>
    <t>1202-20</t>
  </si>
  <si>
    <t>1202-21</t>
  </si>
  <si>
    <t>送配电系统调试10KV</t>
  </si>
  <si>
    <t>1202-22</t>
  </si>
  <si>
    <t>送配电系统调试1KV</t>
  </si>
  <si>
    <t>1202-23</t>
  </si>
  <si>
    <t>变压器系统调试</t>
  </si>
  <si>
    <t>1202-24</t>
  </si>
  <si>
    <t>母线系统调试</t>
  </si>
  <si>
    <t>段</t>
  </si>
  <si>
    <t>1202-25</t>
  </si>
  <si>
    <t>备用电源自投调试</t>
  </si>
  <si>
    <r>
      <rPr>
        <sz val="9"/>
        <color indexed="63"/>
        <rFont val="宋体"/>
        <family val="0"/>
      </rPr>
      <t>清单第</t>
    </r>
    <r>
      <rPr>
        <sz val="9"/>
        <color indexed="63"/>
        <rFont val="Arial"/>
        <family val="2"/>
      </rPr>
      <t>1200</t>
    </r>
    <r>
      <rPr>
        <sz val="9"/>
        <color indexed="63"/>
        <rFont val="宋体"/>
        <family val="0"/>
      </rPr>
      <t>章合计</t>
    </r>
    <r>
      <rPr>
        <sz val="9"/>
        <color indexed="63"/>
        <rFont val="Arial"/>
        <family val="2"/>
      </rPr>
      <t xml:space="preserve">  </t>
    </r>
    <r>
      <rPr>
        <sz val="9"/>
        <color indexed="63"/>
        <rFont val="宋体"/>
        <family val="0"/>
      </rPr>
      <t>人民币</t>
    </r>
  </si>
  <si>
    <t>1300-1</t>
  </si>
  <si>
    <t>LED灯</t>
  </si>
  <si>
    <t>1300-2</t>
  </si>
  <si>
    <t>1300-3</t>
  </si>
  <si>
    <t>1300-4</t>
  </si>
  <si>
    <t>洞外路灯</t>
  </si>
  <si>
    <t>1300-5</t>
  </si>
  <si>
    <t>三芯耐火支线电缆</t>
  </si>
  <si>
    <t>1300-6</t>
  </si>
  <si>
    <t>三芯阻燃支线电缆</t>
  </si>
  <si>
    <t>1300-7</t>
  </si>
  <si>
    <t>供电支线电缆</t>
  </si>
  <si>
    <t>1300-8</t>
  </si>
  <si>
    <t>1300-9</t>
  </si>
  <si>
    <t>1300-10</t>
  </si>
  <si>
    <t>1300-11</t>
  </si>
  <si>
    <t>1300-12</t>
  </si>
  <si>
    <t>1300-13</t>
  </si>
  <si>
    <t>1300-14</t>
  </si>
  <si>
    <t>1300-15</t>
  </si>
  <si>
    <t>1300-16</t>
  </si>
  <si>
    <t>1300-17</t>
  </si>
  <si>
    <t>照明控制线</t>
  </si>
  <si>
    <t>1300-18</t>
  </si>
  <si>
    <t>绝缘导线</t>
  </si>
  <si>
    <t>1300-19</t>
  </si>
  <si>
    <t>1300-20</t>
  </si>
  <si>
    <t>金属桥架</t>
  </si>
  <si>
    <t>1300-21</t>
  </si>
  <si>
    <t>桥架托臂</t>
  </si>
  <si>
    <t>1300-22</t>
  </si>
  <si>
    <t>可挠金属管</t>
  </si>
  <si>
    <t>1300-23</t>
  </si>
  <si>
    <t>强电电缆托架</t>
  </si>
  <si>
    <t>1300-24</t>
  </si>
  <si>
    <t>照明配电箱</t>
  </si>
  <si>
    <t>1300-25</t>
  </si>
  <si>
    <t>插座检修箱</t>
  </si>
  <si>
    <t>1300-26</t>
  </si>
  <si>
    <t>照明调光控制柜</t>
  </si>
  <si>
    <t>1300-27</t>
  </si>
  <si>
    <t>照明调光控制器</t>
  </si>
  <si>
    <t>1300-28</t>
  </si>
  <si>
    <t>照明调光软件</t>
  </si>
  <si>
    <t>1300-29</t>
  </si>
  <si>
    <t>1300-30</t>
  </si>
  <si>
    <t>接地保护线</t>
  </si>
  <si>
    <t>1300-31</t>
  </si>
  <si>
    <t>热镀锌钢管</t>
  </si>
  <si>
    <t>1400-1</t>
  </si>
  <si>
    <t>射流风机</t>
  </si>
  <si>
    <t>1400-2</t>
  </si>
  <si>
    <t>射流风机现场配电箱</t>
  </si>
  <si>
    <t>1400-3</t>
  </si>
  <si>
    <t>1400-4</t>
  </si>
  <si>
    <t>1400-5</t>
  </si>
  <si>
    <t>1400-6</t>
  </si>
  <si>
    <t>1400-7</t>
  </si>
  <si>
    <r>
      <rPr>
        <sz val="9"/>
        <color indexed="63"/>
        <rFont val="宋体"/>
        <family val="0"/>
      </rPr>
      <t>清单第</t>
    </r>
    <r>
      <rPr>
        <sz val="9"/>
        <color indexed="63"/>
        <rFont val="Arial"/>
        <family val="2"/>
      </rPr>
      <t>1400</t>
    </r>
    <r>
      <rPr>
        <sz val="9"/>
        <color indexed="63"/>
        <rFont val="宋体"/>
        <family val="0"/>
      </rPr>
      <t>章合计</t>
    </r>
    <r>
      <rPr>
        <sz val="9"/>
        <color indexed="63"/>
        <rFont val="Arial"/>
        <family val="2"/>
      </rPr>
      <t xml:space="preserve">  </t>
    </r>
    <r>
      <rPr>
        <sz val="9"/>
        <color indexed="63"/>
        <rFont val="宋体"/>
        <family val="0"/>
      </rPr>
      <t>人民币</t>
    </r>
  </si>
  <si>
    <t>1501</t>
  </si>
  <si>
    <t>水消防系统</t>
  </si>
  <si>
    <t>1501-1</t>
  </si>
  <si>
    <t>双出口消火栓</t>
  </si>
  <si>
    <t>1501-2</t>
  </si>
  <si>
    <t>固定式水成膜泡沫灭火装置</t>
  </si>
  <si>
    <t>1501-3</t>
  </si>
  <si>
    <t>手提式干粉灭火器MF/ABC6</t>
  </si>
  <si>
    <t>具</t>
  </si>
  <si>
    <t>1501-4</t>
  </si>
  <si>
    <t>手提式干粉灭火器MF/ABC35</t>
  </si>
  <si>
    <t>推车式干粉灭火器MF/ABC6</t>
  </si>
  <si>
    <t>1501-5</t>
  </si>
  <si>
    <t>消防支管DN25</t>
  </si>
  <si>
    <t>1501-6</t>
  </si>
  <si>
    <t>消防支管DN80</t>
  </si>
  <si>
    <t>1501-7</t>
  </si>
  <si>
    <t>洞内消防主管DN200</t>
  </si>
  <si>
    <t>1501-8</t>
  </si>
  <si>
    <t>球阀DN25</t>
  </si>
  <si>
    <t>1501-9</t>
  </si>
  <si>
    <t>泄水阀DN25</t>
  </si>
  <si>
    <t>1501-10</t>
  </si>
  <si>
    <t>管道过滤器DN25</t>
  </si>
  <si>
    <t>1501-11</t>
  </si>
  <si>
    <t>泄水阀DN65</t>
  </si>
  <si>
    <t>1501-12</t>
  </si>
  <si>
    <t>主干管闸阀 DN100</t>
  </si>
  <si>
    <t>1501-13</t>
  </si>
  <si>
    <t>主干管闸阀 DN200</t>
  </si>
  <si>
    <t>1501-14</t>
  </si>
  <si>
    <t>室外消火栓闸阀 DN200</t>
  </si>
  <si>
    <t>1501-15</t>
  </si>
  <si>
    <t>止回阀DN200</t>
  </si>
  <si>
    <t>1501-16</t>
  </si>
  <si>
    <t>管道伸缩器DN100</t>
  </si>
  <si>
    <t>1501-17</t>
  </si>
  <si>
    <t>管道伸缩器DN200</t>
  </si>
  <si>
    <t>1501-18</t>
  </si>
  <si>
    <t>蝶阀DN200</t>
  </si>
  <si>
    <t>1501-19</t>
  </si>
  <si>
    <t>自动排气阀DN200</t>
  </si>
  <si>
    <t>1501-20</t>
  </si>
  <si>
    <t>Y型过滤器DN200</t>
  </si>
  <si>
    <t>1501-21</t>
  </si>
  <si>
    <t>室外消火栓（地下式）</t>
  </si>
  <si>
    <t>1501-22</t>
  </si>
  <si>
    <t>水泵接合器SQX150-1.6</t>
  </si>
  <si>
    <t>1501-23</t>
  </si>
  <si>
    <t>洞内主干管支架</t>
  </si>
  <si>
    <t>1501-24</t>
  </si>
  <si>
    <t>阀门井</t>
  </si>
  <si>
    <t>1501-25</t>
  </si>
  <si>
    <t>洞外上山供水干管DN100</t>
  </si>
  <si>
    <t>1501-26</t>
  </si>
  <si>
    <t>洞外下山供水干管DN200</t>
  </si>
  <si>
    <t>1501-27</t>
  </si>
  <si>
    <t>洞外管墩</t>
  </si>
  <si>
    <t>1501-28</t>
  </si>
  <si>
    <t>减压阀DN200</t>
  </si>
  <si>
    <t>1501-29</t>
  </si>
  <si>
    <t>消防管槽活动盖板</t>
  </si>
  <si>
    <t>1501-30</t>
  </si>
  <si>
    <t>潜水泵供水管道DN65</t>
  </si>
  <si>
    <t>1501-31</t>
  </si>
  <si>
    <t>超声波液位仪</t>
  </si>
  <si>
    <t>1501-32</t>
  </si>
  <si>
    <t>大口径渗水井</t>
  </si>
  <si>
    <t>1501-44</t>
  </si>
  <si>
    <t>超声波液位计供电电缆</t>
  </si>
  <si>
    <t>1501-45</t>
  </si>
  <si>
    <t>1501-46</t>
  </si>
  <si>
    <t>1502</t>
  </si>
  <si>
    <t>消防水泵房</t>
  </si>
  <si>
    <t>1502-1</t>
  </si>
  <si>
    <t>消防水泵</t>
  </si>
  <si>
    <t>1502-2</t>
  </si>
  <si>
    <t>排污泵</t>
  </si>
  <si>
    <t>1502-3</t>
  </si>
  <si>
    <t>潜水泵</t>
  </si>
  <si>
    <t>1502-4</t>
  </si>
  <si>
    <t>污水泵控制柜</t>
  </si>
  <si>
    <t>潜水泵控制柜</t>
  </si>
  <si>
    <t>1502-6</t>
  </si>
  <si>
    <t>1502-7</t>
  </si>
  <si>
    <t>ATS双电源自动切换装置</t>
  </si>
  <si>
    <t>1502-8</t>
  </si>
  <si>
    <t>配电柜供电电缆</t>
  </si>
  <si>
    <t>1502-9</t>
  </si>
  <si>
    <t>消防水泵供电电缆</t>
  </si>
  <si>
    <t>1502-10</t>
  </si>
  <si>
    <t>排污水泵供电电缆</t>
  </si>
  <si>
    <t>1502-11</t>
  </si>
  <si>
    <t>潜水泵供电电缆</t>
  </si>
  <si>
    <t>1502-12</t>
  </si>
  <si>
    <t>1502-13</t>
  </si>
  <si>
    <t>消防水泵控制柜</t>
  </si>
  <si>
    <t>1502-14-1</t>
  </si>
  <si>
    <t>闸阀DN100</t>
  </si>
  <si>
    <t>1502-14-2</t>
  </si>
  <si>
    <t>微阻缓闭逆止阀DN100</t>
  </si>
  <si>
    <t>1502-14-3</t>
  </si>
  <si>
    <t>钢制三通DN100*100</t>
  </si>
  <si>
    <t>1502-14-4</t>
  </si>
  <si>
    <t>柔性接头DN100</t>
  </si>
  <si>
    <t>1502-14-5</t>
  </si>
  <si>
    <t>法兰盘</t>
  </si>
  <si>
    <t>1504-14-6</t>
  </si>
  <si>
    <t>柔性防水套管DN100</t>
  </si>
  <si>
    <t>1504-14-7</t>
  </si>
  <si>
    <t>压力表</t>
  </si>
  <si>
    <t>1503</t>
  </si>
  <si>
    <t>管道电伴热系统</t>
  </si>
  <si>
    <t>1503-1</t>
  </si>
  <si>
    <t>恒功率发热电缆</t>
  </si>
  <si>
    <t>1503-2</t>
  </si>
  <si>
    <t>电源接线盒</t>
  </si>
  <si>
    <t>1503-3</t>
  </si>
  <si>
    <t>温度传感器</t>
  </si>
  <si>
    <t>1503-4</t>
  </si>
  <si>
    <t>电伴热配电箱</t>
  </si>
  <si>
    <t>1503-5</t>
  </si>
  <si>
    <t>电伴热带供电干线电缆</t>
  </si>
  <si>
    <t>1503-6</t>
  </si>
  <si>
    <t>1503-7</t>
  </si>
  <si>
    <t>1503-8</t>
  </si>
  <si>
    <t>1503-9</t>
  </si>
  <si>
    <t>绝缘穿刺线夹支线电缆</t>
  </si>
  <si>
    <t>1503-10</t>
  </si>
  <si>
    <t>电伴热带控制电缆</t>
  </si>
  <si>
    <t>1503-11</t>
  </si>
  <si>
    <t>接地线</t>
  </si>
  <si>
    <t>1503-12</t>
  </si>
  <si>
    <t>1503-13</t>
  </si>
  <si>
    <t>电伴热监控工作站</t>
  </si>
  <si>
    <t>1503-15</t>
  </si>
  <si>
    <t>洞内管道保温</t>
  </si>
  <si>
    <t>1503-16</t>
  </si>
  <si>
    <t>洞内管道保温0.5mm厚镀锌铁皮保护壳</t>
  </si>
  <si>
    <t>1503-17</t>
  </si>
  <si>
    <t>洞外管道保温</t>
  </si>
  <si>
    <t>1503-20</t>
  </si>
  <si>
    <t>电缆防火</t>
  </si>
  <si>
    <t>1504</t>
  </si>
  <si>
    <t>管理站救援设施</t>
  </si>
  <si>
    <t>1504-1</t>
  </si>
  <si>
    <t>手提式干粉灭火器</t>
  </si>
  <si>
    <t>1504-2</t>
  </si>
  <si>
    <t>1504-3</t>
  </si>
  <si>
    <t>防毒面具</t>
  </si>
  <si>
    <t>1504-4</t>
  </si>
  <si>
    <t>空气呼吸器</t>
  </si>
  <si>
    <t>1504-5</t>
  </si>
  <si>
    <t>隔热服</t>
  </si>
  <si>
    <t>1505-6</t>
  </si>
  <si>
    <t>自动报警装置调试</t>
  </si>
  <si>
    <t>411-8</t>
  </si>
  <si>
    <t>预制预应力混凝土上部结构</t>
  </si>
  <si>
    <t>C50混凝土（运输、安装）</t>
  </si>
  <si>
    <r>
      <t>1</t>
    </r>
    <r>
      <rPr>
        <b/>
        <sz val="11"/>
        <rFont val="宋体"/>
        <family val="0"/>
      </rPr>
      <t>．工程量清单说明</t>
    </r>
  </si>
  <si>
    <r>
      <t xml:space="preserve">1.1 </t>
    </r>
    <r>
      <rPr>
        <sz val="10"/>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</si>
  <si>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 xml:space="preserve">1.2 </t>
    </r>
    <r>
      <rPr>
        <sz val="10"/>
        <rFont val="宋体"/>
        <family val="0"/>
      </rPr>
      <t>本工程量清单应与招标文件中的投标人须知、通用合同条款、专用合同条款、工程量清单计量规则、技术规范及图纸等一起阅读和理解。</t>
    </r>
  </si>
  <si>
    <r>
      <t xml:space="preserve">1.3 </t>
    </r>
    <r>
      <rPr>
        <sz val="10"/>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0"/>
        <rFont val="Arial"/>
        <family val="2"/>
      </rPr>
      <t>15.4</t>
    </r>
    <r>
      <rPr>
        <sz val="10"/>
        <rFont val="宋体"/>
        <family val="0"/>
      </rPr>
      <t>款的规定，按监理人确定的单价或总额价计算支付额。</t>
    </r>
  </si>
  <si>
    <r>
      <t xml:space="preserve">1.4 </t>
    </r>
    <r>
      <rPr>
        <sz val="10"/>
        <rFont val="宋体"/>
        <family val="0"/>
      </rPr>
      <t>工程量清单各章是按第八章</t>
    </r>
    <r>
      <rPr>
        <sz val="10"/>
        <rFont val="Arial"/>
        <family val="2"/>
      </rPr>
      <t>“</t>
    </r>
    <r>
      <rPr>
        <sz val="10"/>
        <rFont val="宋体"/>
        <family val="0"/>
      </rPr>
      <t>工程量清单计量规则</t>
    </r>
    <r>
      <rPr>
        <sz val="10"/>
        <rFont val="Arial"/>
        <family val="2"/>
      </rPr>
      <t>”</t>
    </r>
    <r>
      <rPr>
        <sz val="10"/>
        <rFont val="宋体"/>
        <family val="0"/>
      </rPr>
      <t>和第七章</t>
    </r>
    <r>
      <rPr>
        <sz val="10"/>
        <rFont val="Arial"/>
        <family val="2"/>
      </rPr>
      <t>“</t>
    </r>
    <r>
      <rPr>
        <sz val="10"/>
        <rFont val="宋体"/>
        <family val="0"/>
      </rPr>
      <t>技术规范</t>
    </r>
    <r>
      <rPr>
        <sz val="10"/>
        <rFont val="Arial"/>
        <family val="2"/>
      </rPr>
      <t>”</t>
    </r>
    <r>
      <rPr>
        <sz val="10"/>
        <rFont val="宋体"/>
        <family val="0"/>
      </rPr>
      <t>的相应章次编号的，因此，工程量清单中各章的工程子目的范围与计量等应与</t>
    </r>
    <r>
      <rPr>
        <sz val="10"/>
        <rFont val="Arial"/>
        <family val="2"/>
      </rPr>
      <t>“</t>
    </r>
    <r>
      <rPr>
        <sz val="10"/>
        <rFont val="宋体"/>
        <family val="0"/>
      </rPr>
      <t>工程量清单计量规则</t>
    </r>
    <r>
      <rPr>
        <sz val="10"/>
        <rFont val="Arial"/>
        <family val="2"/>
      </rPr>
      <t>”</t>
    </r>
    <r>
      <rPr>
        <sz val="10"/>
        <rFont val="宋体"/>
        <family val="0"/>
      </rPr>
      <t>、</t>
    </r>
    <r>
      <rPr>
        <sz val="10"/>
        <rFont val="Arial"/>
        <family val="2"/>
      </rPr>
      <t>“</t>
    </r>
    <r>
      <rPr>
        <sz val="10"/>
        <rFont val="宋体"/>
        <family val="0"/>
      </rPr>
      <t>技术规范</t>
    </r>
    <r>
      <rPr>
        <sz val="10"/>
        <rFont val="Arial"/>
        <family val="2"/>
      </rPr>
      <t>”</t>
    </r>
    <r>
      <rPr>
        <sz val="10"/>
        <rFont val="宋体"/>
        <family val="0"/>
      </rPr>
      <t>相应章节的范围、计量与支付条款结合起来理解或解释。</t>
    </r>
  </si>
  <si>
    <r>
      <t xml:space="preserve">1.5 </t>
    </r>
    <r>
      <rPr>
        <sz val="10"/>
        <rFont val="宋体"/>
        <family val="0"/>
      </rPr>
      <t>对作业和材料的一般说明或规定，未重复写入工程量清单内，在给工程量清单各子目标价前，应参阅第七章</t>
    </r>
    <r>
      <rPr>
        <sz val="10"/>
        <rFont val="Arial"/>
        <family val="2"/>
      </rPr>
      <t>“</t>
    </r>
    <r>
      <rPr>
        <sz val="10"/>
        <rFont val="宋体"/>
        <family val="0"/>
      </rPr>
      <t>工程量清单计量规则</t>
    </r>
    <r>
      <rPr>
        <sz val="10"/>
        <rFont val="Arial"/>
        <family val="2"/>
      </rPr>
      <t>”</t>
    </r>
    <r>
      <rPr>
        <sz val="10"/>
        <rFont val="宋体"/>
        <family val="0"/>
      </rPr>
      <t>的有关内容。</t>
    </r>
  </si>
  <si>
    <r>
      <t xml:space="preserve">1.6 </t>
    </r>
    <r>
      <rPr>
        <sz val="10"/>
        <rFont val="宋体"/>
        <family val="0"/>
      </rPr>
      <t>工程量清单中所列工程量的变动，丝毫不会降低或影响合同条款的效力，也不免除承包人按规定的标准进行施工和修复缺陷的责任。</t>
    </r>
  </si>
  <si>
    <r>
      <t xml:space="preserve">1.7 </t>
    </r>
    <r>
      <rPr>
        <sz val="10"/>
        <rFont val="宋体"/>
        <family val="0"/>
      </rPr>
      <t>图纸中所列的工程数量表及数量汇总表仅是提供资料，不是工程量清单的外延。当图纸与工程量清单所列数量不一致时，以工程量清单所列数量作为报价的依据。</t>
    </r>
  </si>
  <si>
    <r>
      <t>2</t>
    </r>
    <r>
      <rPr>
        <b/>
        <sz val="10"/>
        <rFont val="宋体"/>
        <family val="0"/>
      </rPr>
      <t>．投标报价说明</t>
    </r>
  </si>
  <si>
    <r>
      <t xml:space="preserve">2.1 </t>
    </r>
    <r>
      <rPr>
        <sz val="10"/>
        <rFont val="宋体"/>
        <family val="0"/>
      </rPr>
      <t>工程量清单中的每一个子目须填入单价或价格，且只允许有一个报价。</t>
    </r>
  </si>
  <si>
    <r>
      <t xml:space="preserve">2.2 </t>
    </r>
    <r>
      <rPr>
        <sz val="10"/>
        <rFont val="宋体"/>
        <family val="0"/>
      </rPr>
      <t>除非合同另有规定，工程量清单中有标价的单价和总额价均已包括了为实施和完成合同工程所需的劳务、材料、机械、质检（自检）、安装、缺陷修复、管理、保险、税费、利润等费用，还包括新系统的调研、设计、开发、测试、安装、调试、开通、试运行、培训、文档、验收</t>
    </r>
    <r>
      <rPr>
        <sz val="10"/>
        <rFont val="Arial"/>
        <family val="2"/>
      </rPr>
      <t>(</t>
    </r>
    <r>
      <rPr>
        <sz val="10"/>
        <rFont val="宋体"/>
        <family val="0"/>
      </rPr>
      <t>完工、交工</t>
    </r>
    <r>
      <rPr>
        <sz val="10"/>
        <rFont val="Arial"/>
        <family val="2"/>
      </rPr>
      <t>)</t>
    </r>
    <r>
      <rPr>
        <sz val="10"/>
        <rFont val="宋体"/>
        <family val="0"/>
      </rPr>
      <t>、缺陷责任、售后服务及技术支持等全套服务的相关费用，以及合同明示或暗示的所有责任、义务和一般风险。</t>
    </r>
  </si>
  <si>
    <r>
      <t xml:space="preserve">2.3 </t>
    </r>
    <r>
      <rPr>
        <sz val="10"/>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</si>
  <si>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2.4 </t>
    </r>
    <r>
      <rPr>
        <sz val="10"/>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</si>
  <si>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2.5 </t>
    </r>
    <r>
      <rPr>
        <sz val="10"/>
        <rFont val="宋体"/>
        <family val="0"/>
      </rPr>
      <t>承包人用于本合同工程的各类装备的提供、运输、维护、拆卸、拼装等支付的费用，已包括在工程量清单的单价与总额价之中。</t>
    </r>
  </si>
  <si>
    <r>
      <t xml:space="preserve">2.6 </t>
    </r>
    <r>
      <rPr>
        <sz val="10"/>
        <rFont val="宋体"/>
        <family val="0"/>
      </rPr>
      <t>工程量清单中各项金额均以人民币（元）结算。</t>
    </r>
  </si>
  <si>
    <r>
      <t xml:space="preserve">2.7 </t>
    </r>
    <r>
      <rPr>
        <sz val="10"/>
        <rFont val="宋体"/>
        <family val="0"/>
      </rPr>
      <t>暂列金额的数量及拟用子目的说明：工程量清单</t>
    </r>
    <r>
      <rPr>
        <sz val="10"/>
        <rFont val="Arial"/>
        <family val="2"/>
      </rPr>
      <t>100</t>
    </r>
    <r>
      <rPr>
        <sz val="10"/>
        <rFont val="宋体"/>
        <family val="0"/>
      </rPr>
      <t>章至</t>
    </r>
    <r>
      <rPr>
        <sz val="10"/>
        <rFont val="Arial"/>
        <family val="2"/>
      </rPr>
      <t>1600</t>
    </r>
    <r>
      <rPr>
        <sz val="10"/>
        <rFont val="宋体"/>
        <family val="0"/>
      </rPr>
      <t>章合计金额的</t>
    </r>
    <r>
      <rPr>
        <sz val="10"/>
        <rFont val="Arial"/>
        <family val="2"/>
      </rPr>
      <t>3%</t>
    </r>
    <r>
      <rPr>
        <sz val="10"/>
        <rFont val="宋体"/>
        <family val="0"/>
      </rPr>
      <t>作为不可预见因素的暂列金额。</t>
    </r>
  </si>
  <si>
    <r>
      <t xml:space="preserve">2.8 </t>
    </r>
    <r>
      <rPr>
        <sz val="10"/>
        <rFont val="宋体"/>
        <family val="0"/>
      </rPr>
      <t>暂估价的数量及拟用子目的说明：无。</t>
    </r>
  </si>
  <si>
    <r>
      <t xml:space="preserve">2.9 </t>
    </r>
    <r>
      <rPr>
        <sz val="10"/>
        <rFont val="宋体"/>
        <family val="0"/>
      </rPr>
      <t>安全生产费房建工程按发包人发布的业主控制价的</t>
    </r>
    <r>
      <rPr>
        <sz val="10"/>
        <rFont val="Arial"/>
        <family val="2"/>
      </rPr>
      <t>2%</t>
    </r>
    <r>
      <rPr>
        <sz val="10"/>
        <rFont val="宋体"/>
        <family val="0"/>
      </rPr>
      <t>计列，其他工程按发包人发布的业主控制价的</t>
    </r>
    <r>
      <rPr>
        <sz val="10"/>
        <rFont val="Arial"/>
        <family val="2"/>
      </rPr>
      <t>1.5%</t>
    </r>
    <r>
      <rPr>
        <sz val="10"/>
        <rFont val="宋体"/>
        <family val="0"/>
      </rPr>
      <t>，在工程量清单第</t>
    </r>
    <r>
      <rPr>
        <sz val="10"/>
        <rFont val="Arial"/>
        <family val="2"/>
      </rPr>
      <t>100</t>
    </r>
    <r>
      <rPr>
        <sz val="10"/>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</si>
  <si>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 xml:space="preserve">2.10 </t>
    </r>
    <r>
      <rPr>
        <sz val="10"/>
        <rFont val="宋体"/>
        <family val="0"/>
      </rPr>
      <t>工程一切险的投保金额为工程量清单第</t>
    </r>
    <r>
      <rPr>
        <sz val="10"/>
        <rFont val="Arial"/>
        <family val="2"/>
      </rPr>
      <t>100</t>
    </r>
    <r>
      <rPr>
        <sz val="10"/>
        <rFont val="宋体"/>
        <family val="0"/>
      </rPr>
      <t>章至第</t>
    </r>
    <r>
      <rPr>
        <sz val="10"/>
        <rFont val="Arial"/>
        <family val="2"/>
      </rPr>
      <t>1600</t>
    </r>
    <r>
      <rPr>
        <sz val="10"/>
        <rFont val="宋体"/>
        <family val="0"/>
      </rPr>
      <t>章的合计（不含工程一切险及第三方责任险的保险费）金额，保险费率为</t>
    </r>
    <r>
      <rPr>
        <sz val="10"/>
        <rFont val="Arial"/>
        <family val="2"/>
      </rPr>
      <t>3‰</t>
    </r>
    <r>
      <rPr>
        <sz val="10"/>
        <rFont val="宋体"/>
        <family val="0"/>
      </rPr>
      <t>；第三方责任险的投保金额为</t>
    </r>
    <r>
      <rPr>
        <sz val="10"/>
        <rFont val="Arial"/>
        <family val="2"/>
      </rPr>
      <t>500</t>
    </r>
    <r>
      <rPr>
        <sz val="10"/>
        <rFont val="宋体"/>
        <family val="0"/>
      </rPr>
      <t>万元，事故次数不限，保险费率为</t>
    </r>
    <r>
      <rPr>
        <sz val="10"/>
        <rFont val="Arial"/>
        <family val="2"/>
      </rPr>
      <t>3.5‰</t>
    </r>
    <r>
      <rPr>
        <sz val="10"/>
        <rFont val="宋体"/>
        <family val="0"/>
      </rPr>
      <t>。上述保险费在工程量清单第</t>
    </r>
    <r>
      <rPr>
        <sz val="10"/>
        <rFont val="Arial"/>
        <family val="2"/>
      </rPr>
      <t>100</t>
    </r>
    <r>
      <rPr>
        <sz val="10"/>
        <rFont val="宋体"/>
        <family val="0"/>
      </rPr>
      <t>章中列有一个单独的子目。承包人应为其委派到现场机构人员和雇用的农民工所办理的人身意外保险和工伤保险，由承包人投保，并满足青海省人力资源和社会保障厅</t>
    </r>
    <r>
      <rPr>
        <sz val="10"/>
        <rFont val="Arial"/>
        <family val="2"/>
      </rPr>
      <t xml:space="preserve"> </t>
    </r>
    <r>
      <rPr>
        <sz val="10"/>
        <rFont val="宋体"/>
        <family val="0"/>
      </rPr>
      <t>青海省住房和城乡建设厅</t>
    </r>
    <r>
      <rPr>
        <sz val="10"/>
        <rFont val="Arial"/>
        <family val="2"/>
      </rPr>
      <t xml:space="preserve"> </t>
    </r>
    <r>
      <rPr>
        <sz val="10"/>
        <rFont val="宋体"/>
        <family val="0"/>
      </rPr>
      <t>青海省安全生产监督管理局</t>
    </r>
    <r>
      <rPr>
        <sz val="10"/>
        <rFont val="Arial"/>
        <family val="2"/>
      </rPr>
      <t xml:space="preserve"> </t>
    </r>
    <r>
      <rPr>
        <sz val="10"/>
        <rFont val="宋体"/>
        <family val="0"/>
      </rPr>
      <t>青海省总工会《关于印发</t>
    </r>
    <r>
      <rPr>
        <sz val="10"/>
        <rFont val="Arial"/>
        <family val="2"/>
      </rPr>
      <t>&lt;</t>
    </r>
    <r>
      <rPr>
        <sz val="10"/>
        <rFont val="宋体"/>
        <family val="0"/>
      </rPr>
      <t>进一步做好建筑业工伤保险工作实施方案</t>
    </r>
    <r>
      <rPr>
        <sz val="10"/>
        <rFont val="Arial"/>
        <family val="2"/>
      </rPr>
      <t>&gt;</t>
    </r>
    <r>
      <rPr>
        <sz val="10"/>
        <rFont val="宋体"/>
        <family val="0"/>
      </rPr>
      <t>的通知》（青人社厅发</t>
    </r>
    <r>
      <rPr>
        <sz val="10"/>
        <rFont val="Arial"/>
        <family val="2"/>
      </rPr>
      <t>[2015]33</t>
    </r>
    <r>
      <rPr>
        <sz val="10"/>
        <rFont val="宋体"/>
        <family val="0"/>
      </rPr>
      <t>号）和青海省人力资源和社会保障厅</t>
    </r>
    <r>
      <rPr>
        <sz val="10"/>
        <rFont val="Arial"/>
        <family val="2"/>
      </rPr>
      <t xml:space="preserve"> </t>
    </r>
    <r>
      <rPr>
        <sz val="10"/>
        <rFont val="宋体"/>
        <family val="0"/>
      </rPr>
      <t>青海省交通运输厅</t>
    </r>
    <r>
      <rPr>
        <sz val="10"/>
        <rFont val="Arial"/>
        <family val="2"/>
      </rPr>
      <t xml:space="preserve"> </t>
    </r>
    <r>
      <rPr>
        <sz val="10"/>
        <rFont val="宋体"/>
        <family val="0"/>
      </rPr>
      <t>青海省水利厅</t>
    </r>
    <r>
      <rPr>
        <sz val="10"/>
        <rFont val="Arial"/>
        <family val="2"/>
      </rPr>
      <t xml:space="preserve"> </t>
    </r>
    <r>
      <rPr>
        <sz val="10"/>
        <rFont val="宋体"/>
        <family val="0"/>
      </rPr>
      <t>青海省能源局</t>
    </r>
    <r>
      <rPr>
        <sz val="10"/>
        <rFont val="Arial"/>
        <family val="2"/>
      </rPr>
      <t xml:space="preserve"> </t>
    </r>
    <r>
      <rPr>
        <sz val="10"/>
        <rFont val="宋体"/>
        <family val="0"/>
      </rPr>
      <t>民航青海监管局《转发人力资源社会保障部等六部门关于铁路、公路、水运、水利、能源、机场工程建设项目参加工伤保险工作的通知》（青人社厅发</t>
    </r>
    <r>
      <rPr>
        <sz val="10"/>
        <rFont val="Arial"/>
        <family val="2"/>
      </rPr>
      <t>[2018]41</t>
    </r>
    <r>
      <rPr>
        <sz val="10"/>
        <rFont val="宋体"/>
        <family val="0"/>
      </rPr>
      <t>号）的相关要求。办理保险的一切费用均由承包人承担，并包含在所报的单价或总额价中，发包人不单独支付。</t>
    </r>
  </si>
  <si>
    <r>
      <t xml:space="preserve">2.11 </t>
    </r>
    <r>
      <rPr>
        <sz val="10"/>
        <rFont val="宋体"/>
        <family val="0"/>
      </rPr>
      <t>本项目房建工程（清单第</t>
    </r>
    <r>
      <rPr>
        <sz val="10"/>
        <rFont val="Arial"/>
        <family val="2"/>
      </rPr>
      <t>1600</t>
    </r>
    <r>
      <rPr>
        <sz val="10"/>
        <rFont val="宋体"/>
        <family val="0"/>
      </rPr>
      <t>章）的施工合同类型为总价承包合同，房建工程的投标报价已包括招标图纸（招标过程中的全部设计文件）中包含的所有工作内容，房建工程的工程量清单仅作为投标报价和计量、支付工程款项的依据。未明列的工程量清单子目，视为已包含在房建工程其他相关工程量清单子目中，招标人不另行支付未明列工程量清单子目的相关费用。房建工程涉及的措施费、规费和税金包含在房建工程的工程量清单各子目的单价和总额价中，工程量清单中不单独计列。</t>
    </r>
  </si>
  <si>
    <r>
      <t>2.12</t>
    </r>
    <r>
      <rPr>
        <sz val="10"/>
        <rFont val="宋体"/>
        <family val="0"/>
      </rPr>
      <t>本项目施工标准化的相关费用包含在承包人驻地建设的相关子目中。</t>
    </r>
  </si>
  <si>
    <r>
      <t>3</t>
    </r>
    <r>
      <rPr>
        <b/>
        <sz val="10"/>
        <rFont val="宋体"/>
        <family val="0"/>
      </rPr>
      <t>．计日工说明（不适用）</t>
    </r>
  </si>
  <si>
    <r>
      <t>4</t>
    </r>
    <r>
      <rPr>
        <b/>
        <sz val="10"/>
        <rFont val="宋体"/>
        <family val="0"/>
      </rPr>
      <t>．其他说明</t>
    </r>
  </si>
  <si>
    <r>
      <t xml:space="preserve">4.1 </t>
    </r>
    <r>
      <rPr>
        <sz val="10"/>
        <rFont val="宋体"/>
        <family val="0"/>
      </rPr>
      <t>本项目的施工和管理应参照《高速公路施工标准化技术指南》中的相关要求，并满足《青海省公路建设管理指南》和青海地方铁路建设投资有限公司《工程项目建设管理办法（试行）》的相关规定。承包人对本工程进行标准化施工管理的费用应计入相应子目中，招标人不再另行支付。</t>
    </r>
  </si>
  <si>
    <r>
      <t xml:space="preserve">4.2 </t>
    </r>
    <r>
      <rPr>
        <sz val="10"/>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</si>
  <si>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10"/>
        <rFont val="宋体"/>
        <family val="0"/>
      </rPr>
      <t>投标人在整个施工过程中应自行解决临时用电等相关问题，生活用水及施工临时用地需自行调查解决，此项费用包含在投标报价中，招标人不另行支付。</t>
    </r>
  </si>
  <si>
    <r>
      <t>4.4 PDSG-2</t>
    </r>
    <r>
      <rPr>
        <sz val="10"/>
        <rFont val="宋体"/>
        <family val="0"/>
      </rPr>
      <t>标段的梁板、盖板等的预制、预制场内的倒运及装车由</t>
    </r>
    <r>
      <rPr>
        <sz val="10"/>
        <rFont val="Arial"/>
        <family val="2"/>
      </rPr>
      <t>PDSG-1</t>
    </r>
    <r>
      <rPr>
        <sz val="10"/>
        <rFont val="宋体"/>
        <family val="0"/>
      </rPr>
      <t>标段的承包人负责，预制构件的运输、现场安装等由</t>
    </r>
    <r>
      <rPr>
        <sz val="10"/>
        <rFont val="Arial"/>
        <family val="2"/>
      </rPr>
      <t>PDSG-2</t>
    </r>
    <r>
      <rPr>
        <sz val="10"/>
        <rFont val="宋体"/>
        <family val="0"/>
      </rPr>
      <t>标段的承包人负责。相关费用由承包人自行报价，包含在工程量清单相关子目中。若预制构件因运输不当等原因造成预制构件损毁需增加预制量时，则</t>
    </r>
    <r>
      <rPr>
        <sz val="10"/>
        <rFont val="Arial"/>
        <family val="2"/>
      </rPr>
      <t>PDSG-2</t>
    </r>
    <r>
      <rPr>
        <sz val="10"/>
        <rFont val="宋体"/>
        <family val="0"/>
      </rPr>
      <t>标段的承包人应向</t>
    </r>
    <r>
      <rPr>
        <sz val="10"/>
        <rFont val="Arial"/>
        <family val="2"/>
      </rPr>
      <t>PDSG-1</t>
    </r>
    <r>
      <rPr>
        <sz val="10"/>
        <rFont val="宋体"/>
        <family val="0"/>
      </rPr>
      <t>标段的承包人支付预制费用。预制费用为</t>
    </r>
    <r>
      <rPr>
        <sz val="10"/>
        <rFont val="Arial"/>
        <family val="2"/>
      </rPr>
      <t>PDSG-1</t>
    </r>
    <r>
      <rPr>
        <sz val="10"/>
        <rFont val="宋体"/>
        <family val="0"/>
      </rPr>
      <t>标段承包人已标价工程量清单中相应报价的</t>
    </r>
    <r>
      <rPr>
        <sz val="10"/>
        <rFont val="Arial"/>
        <family val="2"/>
      </rPr>
      <t>1.1</t>
    </r>
    <r>
      <rPr>
        <sz val="10"/>
        <rFont val="宋体"/>
        <family val="0"/>
      </rPr>
      <t>倍。如预制构件因质量问题等原因（监理人负责牵头组织，由</t>
    </r>
    <r>
      <rPr>
        <sz val="10"/>
        <rFont val="Arial"/>
        <family val="2"/>
      </rPr>
      <t>PDSG-1</t>
    </r>
    <r>
      <rPr>
        <sz val="10"/>
        <rFont val="宋体"/>
        <family val="0"/>
      </rPr>
      <t>标段承包人、</t>
    </r>
    <r>
      <rPr>
        <sz val="10"/>
        <rFont val="Arial"/>
        <family val="2"/>
      </rPr>
      <t>PDSG-2</t>
    </r>
    <r>
      <rPr>
        <sz val="10"/>
        <rFont val="宋体"/>
        <family val="0"/>
      </rPr>
      <t>标段承包人和监理人三方共同认定不能安装使用的）需增加预制量时，则由</t>
    </r>
    <r>
      <rPr>
        <sz val="10"/>
        <rFont val="Arial"/>
        <family val="2"/>
      </rPr>
      <t>PDSG-1</t>
    </r>
    <r>
      <rPr>
        <sz val="10"/>
        <rFont val="宋体"/>
        <family val="0"/>
      </rPr>
      <t>标段的承包人自行承担相关费用，发包人不另行支付。</t>
    </r>
  </si>
  <si>
    <r>
      <t xml:space="preserve">4.5 </t>
    </r>
    <r>
      <rPr>
        <sz val="10"/>
        <rFont val="宋体"/>
        <family val="0"/>
      </rPr>
      <t>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</si>
  <si>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 xml:space="preserve">4.6 </t>
    </r>
    <r>
      <rPr>
        <sz val="10"/>
        <rFont val="宋体"/>
        <family val="0"/>
      </rPr>
      <t>招标人提供的本合同工程的水文、地质、气象和料场分布、取土场、弃土场位置等参考资料，并不构成合同文件的组成部分，投标人应对自己就上述资料的解释、推论和应用负责，招标人不对投标人据此作出的判断和决策承担任何责任。</t>
    </r>
  </si>
  <si>
    <r>
      <t xml:space="preserve">4.7 </t>
    </r>
    <r>
      <rPr>
        <sz val="10"/>
        <rFont val="宋体"/>
        <family val="0"/>
      </rPr>
      <t>投标人应充分考虑尊重和保障、协调当地少数民族事务，维护平等、团结、互助、和谐的民族关系，为此所产生的费用包含在投标报价中，招标人不另行支付。</t>
    </r>
  </si>
  <si>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总则</t>
    </r>
  </si>
  <si>
    <r>
      <rPr>
        <b/>
        <sz val="9"/>
        <color indexed="8"/>
        <rFont val="宋体"/>
        <family val="0"/>
      </rPr>
      <t>子目号</t>
    </r>
  </si>
  <si>
    <r>
      <rPr>
        <sz val="10"/>
        <rFont val="宋体"/>
        <family val="0"/>
      </rPr>
      <t>总则</t>
    </r>
  </si>
  <si>
    <r>
      <t>500</t>
    </r>
    <r>
      <rPr>
        <sz val="10"/>
        <rFont val="宋体"/>
        <family val="0"/>
      </rPr>
      <t>章</t>
    </r>
  </si>
  <si>
    <r>
      <rPr>
        <sz val="10"/>
        <rFont val="宋体"/>
        <family val="0"/>
      </rPr>
      <t>绿化及环境保护设施</t>
    </r>
  </si>
  <si>
    <r>
      <rPr>
        <sz val="10"/>
        <rFont val="宋体"/>
        <family val="0"/>
      </rPr>
      <t>消防系统</t>
    </r>
  </si>
  <si>
    <r>
      <rPr>
        <sz val="10"/>
        <rFont val="宋体"/>
        <family val="0"/>
      </rPr>
      <t>暂列金额
（</t>
    </r>
    <r>
      <rPr>
        <sz val="10"/>
        <rFont val="Arial"/>
        <family val="2"/>
      </rPr>
      <t>13</t>
    </r>
    <r>
      <rPr>
        <sz val="10"/>
        <rFont val="宋体"/>
        <family val="0"/>
      </rPr>
      <t>）</t>
    </r>
    <r>
      <rPr>
        <sz val="10"/>
        <rFont val="Arial"/>
        <family val="2"/>
      </rPr>
      <t>=</t>
    </r>
    <r>
      <rPr>
        <sz val="10"/>
        <rFont val="宋体"/>
        <family val="0"/>
      </rPr>
      <t>（</t>
    </r>
    <r>
      <rPr>
        <sz val="10"/>
        <rFont val="Arial"/>
        <family val="2"/>
      </rPr>
      <t>12</t>
    </r>
    <r>
      <rPr>
        <sz val="10"/>
        <rFont val="宋体"/>
        <family val="0"/>
      </rPr>
      <t>）</t>
    </r>
    <r>
      <rPr>
        <sz val="10"/>
        <rFont val="Arial"/>
        <family val="2"/>
      </rPr>
      <t>×3%</t>
    </r>
  </si>
  <si>
    <r>
      <rPr>
        <b/>
        <sz val="12"/>
        <color indexed="8"/>
        <rFont val="宋体"/>
        <family val="0"/>
      </rPr>
      <t>第</t>
    </r>
    <r>
      <rPr>
        <b/>
        <sz val="12"/>
        <color indexed="8"/>
        <rFont val="Arial"/>
        <family val="2"/>
      </rPr>
      <t>1500</t>
    </r>
    <r>
      <rPr>
        <b/>
        <sz val="12"/>
        <color indexed="8"/>
        <rFont val="宋体"/>
        <family val="0"/>
      </rPr>
      <t>章</t>
    </r>
    <r>
      <rPr>
        <b/>
        <sz val="12"/>
        <color indexed="8"/>
        <rFont val="Arial"/>
        <family val="2"/>
      </rPr>
      <t xml:space="preserve">  </t>
    </r>
    <r>
      <rPr>
        <b/>
        <sz val="12"/>
        <color indexed="8"/>
        <rFont val="宋体"/>
        <family val="0"/>
      </rPr>
      <t>消防系统</t>
    </r>
  </si>
  <si>
    <r>
      <rPr>
        <b/>
        <sz val="9"/>
        <rFont val="宋体"/>
        <family val="0"/>
      </rPr>
      <t>子目号</t>
    </r>
  </si>
  <si>
    <r>
      <rPr>
        <b/>
        <sz val="9"/>
        <rFont val="宋体"/>
        <family val="0"/>
      </rPr>
      <t>子目名称</t>
    </r>
  </si>
  <si>
    <r>
      <rPr>
        <b/>
        <sz val="9"/>
        <rFont val="宋体"/>
        <family val="0"/>
      </rPr>
      <t>数量</t>
    </r>
  </si>
  <si>
    <r>
      <rPr>
        <b/>
        <sz val="9"/>
        <rFont val="宋体"/>
        <family val="0"/>
      </rPr>
      <t>单价</t>
    </r>
  </si>
  <si>
    <r>
      <rPr>
        <sz val="10"/>
        <color indexed="8"/>
        <rFont val="宋体"/>
        <family val="0"/>
      </rPr>
      <t>国道</t>
    </r>
    <r>
      <rPr>
        <sz val="10"/>
        <color indexed="8"/>
        <rFont val="Arial"/>
        <family val="2"/>
      </rPr>
      <t>338</t>
    </r>
    <r>
      <rPr>
        <sz val="10"/>
        <color indexed="8"/>
        <rFont val="宋体"/>
        <family val="0"/>
      </rPr>
      <t>线盘坡经大通河桥至热水段改建工程</t>
    </r>
    <r>
      <rPr>
        <sz val="10"/>
        <color indexed="8"/>
        <rFont val="Arial"/>
        <family val="2"/>
      </rPr>
      <t>PDSG-2</t>
    </r>
    <r>
      <rPr>
        <sz val="10"/>
        <color indexed="8"/>
        <rFont val="宋体"/>
        <family val="0"/>
      </rPr>
      <t>标</t>
    </r>
  </si>
  <si>
    <r>
      <t>400</t>
    </r>
    <r>
      <rPr>
        <sz val="10"/>
        <rFont val="宋体"/>
        <family val="0"/>
      </rPr>
      <t>章</t>
    </r>
  </si>
  <si>
    <r>
      <rPr>
        <sz val="10"/>
        <color indexed="8"/>
        <rFont val="宋体"/>
        <family val="0"/>
      </rPr>
      <t>国道</t>
    </r>
    <r>
      <rPr>
        <sz val="10"/>
        <color indexed="8"/>
        <rFont val="Arial"/>
        <family val="2"/>
      </rPr>
      <t>338</t>
    </r>
    <r>
      <rPr>
        <sz val="10"/>
        <color indexed="8"/>
        <rFont val="宋体"/>
        <family val="0"/>
      </rPr>
      <t>线盘坡经大通河桥至热水段改建工程</t>
    </r>
    <r>
      <rPr>
        <sz val="10"/>
        <color indexed="8"/>
        <rFont val="Arial"/>
        <family val="2"/>
      </rPr>
      <t>PDSG-2</t>
    </r>
    <r>
      <rPr>
        <sz val="10"/>
        <color indexed="8"/>
        <rFont val="宋体"/>
        <family val="0"/>
      </rPr>
      <t>标机电工程</t>
    </r>
  </si>
  <si>
    <r>
      <rPr>
        <sz val="10"/>
        <color indexed="8"/>
        <rFont val="宋体"/>
        <family val="0"/>
      </rPr>
      <t>国道</t>
    </r>
    <r>
      <rPr>
        <sz val="10"/>
        <color indexed="8"/>
        <rFont val="Arial"/>
        <family val="2"/>
      </rPr>
      <t>338</t>
    </r>
    <r>
      <rPr>
        <sz val="10"/>
        <color indexed="8"/>
        <rFont val="宋体"/>
        <family val="0"/>
      </rPr>
      <t>线盘坡经大通河桥至热水段改建工程</t>
    </r>
    <r>
      <rPr>
        <sz val="10"/>
        <color indexed="8"/>
        <rFont val="Arial"/>
        <family val="2"/>
      </rPr>
      <t>PDSG-2</t>
    </r>
    <r>
      <rPr>
        <sz val="10"/>
        <color indexed="8"/>
        <rFont val="宋体"/>
        <family val="0"/>
      </rPr>
      <t>标机电工程</t>
    </r>
  </si>
  <si>
    <r>
      <rPr>
        <sz val="9"/>
        <color indexed="63"/>
        <rFont val="宋体"/>
        <family val="0"/>
      </rPr>
      <t>清单第</t>
    </r>
    <r>
      <rPr>
        <sz val="9"/>
        <color indexed="63"/>
        <rFont val="Arial"/>
        <family val="2"/>
      </rPr>
      <t>500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</si>
  <si>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400</t>
    </r>
    <r>
      <rPr>
        <sz val="9"/>
        <color indexed="63"/>
        <rFont val="宋体"/>
        <family val="0"/>
      </rPr>
      <t>章合计</t>
    </r>
    <r>
      <rPr>
        <sz val="9"/>
        <color indexed="63"/>
        <rFont val="Arial"/>
        <family val="2"/>
      </rPr>
      <t xml:space="preserve">  </t>
    </r>
    <r>
      <rPr>
        <sz val="9"/>
        <color indexed="63"/>
        <rFont val="宋体"/>
        <family val="0"/>
      </rPr>
      <t>人民币</t>
    </r>
  </si>
  <si>
    <r>
      <rPr>
        <b/>
        <sz val="16"/>
        <color indexed="8"/>
        <rFont val="宋体"/>
        <family val="0"/>
      </rPr>
      <t>投标报价汇总表</t>
    </r>
  </si>
  <si>
    <r>
      <rPr>
        <b/>
        <sz val="9"/>
        <color indexed="8"/>
        <rFont val="宋体"/>
        <family val="0"/>
      </rPr>
      <t>章次</t>
    </r>
  </si>
  <si>
    <r>
      <rPr>
        <b/>
        <sz val="9"/>
        <color indexed="8"/>
        <rFont val="宋体"/>
        <family val="0"/>
      </rPr>
      <t>科目名称</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</si>
  <si>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</si>
  <si>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b/>
        <sz val="12"/>
        <color indexed="8"/>
        <rFont val="宋体"/>
        <family val="0"/>
      </rPr>
      <t>第</t>
    </r>
    <r>
      <rPr>
        <b/>
        <sz val="12"/>
        <color indexed="8"/>
        <rFont val="Arial"/>
        <family val="2"/>
      </rPr>
      <t>1400</t>
    </r>
    <r>
      <rPr>
        <b/>
        <sz val="12"/>
        <color indexed="8"/>
        <rFont val="宋体"/>
        <family val="0"/>
      </rPr>
      <t>章</t>
    </r>
    <r>
      <rPr>
        <b/>
        <sz val="12"/>
        <color indexed="8"/>
        <rFont val="Arial"/>
        <family val="2"/>
      </rPr>
      <t xml:space="preserve">  </t>
    </r>
    <r>
      <rPr>
        <b/>
        <sz val="12"/>
        <color indexed="8"/>
        <rFont val="宋体"/>
        <family val="0"/>
      </rPr>
      <t>通风系统</t>
    </r>
  </si>
  <si>
    <r>
      <rPr>
        <b/>
        <sz val="12"/>
        <color indexed="8"/>
        <rFont val="宋体"/>
        <family val="0"/>
      </rPr>
      <t>第</t>
    </r>
    <r>
      <rPr>
        <b/>
        <sz val="12"/>
        <color indexed="8"/>
        <rFont val="Arial"/>
        <family val="2"/>
      </rPr>
      <t>1300</t>
    </r>
    <r>
      <rPr>
        <b/>
        <sz val="12"/>
        <color indexed="8"/>
        <rFont val="宋体"/>
        <family val="0"/>
      </rPr>
      <t>章</t>
    </r>
    <r>
      <rPr>
        <b/>
        <sz val="12"/>
        <color indexed="8"/>
        <rFont val="Arial"/>
        <family val="2"/>
      </rPr>
      <t xml:space="preserve">  </t>
    </r>
    <r>
      <rPr>
        <b/>
        <sz val="12"/>
        <color indexed="8"/>
        <rFont val="宋体"/>
        <family val="0"/>
      </rPr>
      <t>照明系统</t>
    </r>
  </si>
  <si>
    <r>
      <rPr>
        <b/>
        <sz val="12"/>
        <color indexed="8"/>
        <rFont val="宋体"/>
        <family val="0"/>
      </rPr>
      <t>第</t>
    </r>
    <r>
      <rPr>
        <b/>
        <sz val="12"/>
        <color indexed="8"/>
        <rFont val="Arial"/>
        <family val="2"/>
      </rPr>
      <t>1200</t>
    </r>
    <r>
      <rPr>
        <b/>
        <sz val="12"/>
        <color indexed="8"/>
        <rFont val="宋体"/>
        <family val="0"/>
      </rPr>
      <t>章</t>
    </r>
    <r>
      <rPr>
        <b/>
        <sz val="12"/>
        <color indexed="8"/>
        <rFont val="Arial"/>
        <family val="2"/>
      </rPr>
      <t xml:space="preserve">  </t>
    </r>
    <r>
      <rPr>
        <b/>
        <sz val="12"/>
        <color indexed="8"/>
        <rFont val="宋体"/>
        <family val="0"/>
      </rPr>
      <t>供配电系统</t>
    </r>
  </si>
  <si>
    <r>
      <rPr>
        <b/>
        <sz val="12"/>
        <color indexed="8"/>
        <rFont val="宋体"/>
        <family val="0"/>
      </rPr>
      <t>第</t>
    </r>
    <r>
      <rPr>
        <b/>
        <sz val="12"/>
        <color indexed="8"/>
        <rFont val="Arial"/>
        <family val="2"/>
      </rPr>
      <t>900</t>
    </r>
    <r>
      <rPr>
        <b/>
        <sz val="12"/>
        <color indexed="8"/>
        <rFont val="宋体"/>
        <family val="0"/>
      </rPr>
      <t>章</t>
    </r>
    <r>
      <rPr>
        <b/>
        <sz val="12"/>
        <color indexed="8"/>
        <rFont val="Arial"/>
        <family val="2"/>
      </rPr>
      <t xml:space="preserve">  </t>
    </r>
    <r>
      <rPr>
        <b/>
        <sz val="12"/>
        <color indexed="8"/>
        <rFont val="宋体"/>
        <family val="0"/>
      </rPr>
      <t>通信系统</t>
    </r>
  </si>
  <si>
    <r>
      <rPr>
        <b/>
        <sz val="12"/>
        <color indexed="8"/>
        <rFont val="宋体"/>
        <family val="0"/>
      </rPr>
      <t>第</t>
    </r>
    <r>
      <rPr>
        <b/>
        <sz val="12"/>
        <color indexed="8"/>
        <rFont val="Arial"/>
        <family val="2"/>
      </rPr>
      <t>500</t>
    </r>
    <r>
      <rPr>
        <b/>
        <sz val="12"/>
        <color indexed="8"/>
        <rFont val="宋体"/>
        <family val="0"/>
      </rPr>
      <t>章</t>
    </r>
    <r>
      <rPr>
        <b/>
        <sz val="12"/>
        <color indexed="8"/>
        <rFont val="Arial"/>
        <family val="2"/>
      </rPr>
      <t xml:space="preserve"> </t>
    </r>
    <r>
      <rPr>
        <b/>
        <sz val="12"/>
        <color indexed="8"/>
        <rFont val="宋体"/>
        <family val="0"/>
      </rPr>
      <t>隧道</t>
    </r>
  </si>
  <si>
    <r>
      <rPr>
        <b/>
        <sz val="12"/>
        <color indexed="8"/>
        <rFont val="宋体"/>
        <family val="0"/>
      </rPr>
      <t>第</t>
    </r>
    <r>
      <rPr>
        <b/>
        <sz val="12"/>
        <color indexed="8"/>
        <rFont val="Arial"/>
        <family val="2"/>
      </rPr>
      <t>400</t>
    </r>
    <r>
      <rPr>
        <b/>
        <sz val="12"/>
        <color indexed="8"/>
        <rFont val="宋体"/>
        <family val="0"/>
      </rPr>
      <t>章</t>
    </r>
    <r>
      <rPr>
        <b/>
        <sz val="12"/>
        <color indexed="8"/>
        <rFont val="Arial"/>
        <family val="2"/>
      </rPr>
      <t xml:space="preserve">  </t>
    </r>
    <r>
      <rPr>
        <b/>
        <sz val="12"/>
        <color indexed="8"/>
        <rFont val="宋体"/>
        <family val="0"/>
      </rPr>
      <t>桥梁、涵洞</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</si>
  <si>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</si>
  <si>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r>
      <rPr>
        <b/>
        <sz val="9"/>
        <color indexed="8"/>
        <rFont val="宋体"/>
        <family val="0"/>
      </rPr>
      <t>子目名称</t>
    </r>
  </si>
  <si>
    <r>
      <rPr>
        <b/>
        <sz val="9"/>
        <color indexed="8"/>
        <rFont val="宋体"/>
        <family val="0"/>
      </rPr>
      <t>单位</t>
    </r>
  </si>
  <si>
    <r>
      <rPr>
        <b/>
        <sz val="9"/>
        <color indexed="8"/>
        <rFont val="宋体"/>
        <family val="0"/>
      </rPr>
      <t>数量</t>
    </r>
  </si>
  <si>
    <r>
      <rPr>
        <b/>
        <sz val="9"/>
        <rFont val="宋体"/>
        <family val="0"/>
      </rPr>
      <t>子目名称</t>
    </r>
  </si>
  <si>
    <r>
      <rPr>
        <b/>
        <sz val="9"/>
        <rFont val="宋体"/>
        <family val="0"/>
      </rPr>
      <t>单位</t>
    </r>
  </si>
  <si>
    <r>
      <rPr>
        <b/>
        <sz val="9"/>
        <rFont val="宋体"/>
        <family val="0"/>
      </rPr>
      <t>数量</t>
    </r>
  </si>
  <si>
    <r>
      <rPr>
        <b/>
        <sz val="9"/>
        <rFont val="宋体"/>
        <family val="0"/>
      </rPr>
      <t>子目名称</t>
    </r>
  </si>
  <si>
    <r>
      <rPr>
        <b/>
        <sz val="9"/>
        <rFont val="宋体"/>
        <family val="0"/>
      </rPr>
      <t>单位</t>
    </r>
  </si>
  <si>
    <r>
      <rPr>
        <b/>
        <sz val="9"/>
        <rFont val="宋体"/>
        <family val="0"/>
      </rPr>
      <t>单价</t>
    </r>
  </si>
  <si>
    <r>
      <rPr>
        <b/>
        <sz val="9"/>
        <rFont val="宋体"/>
        <family val="0"/>
      </rPr>
      <t>单位</t>
    </r>
  </si>
  <si>
    <r>
      <rPr>
        <b/>
        <sz val="9"/>
        <rFont val="宋体"/>
        <family val="0"/>
      </rPr>
      <t>合价</t>
    </r>
  </si>
  <si>
    <r>
      <rPr>
        <b/>
        <sz val="9"/>
        <rFont val="宋体"/>
        <family val="0"/>
      </rPr>
      <t>子目号</t>
    </r>
  </si>
  <si>
    <r>
      <rPr>
        <b/>
        <sz val="9"/>
        <rFont val="宋体"/>
        <family val="0"/>
      </rPr>
      <t>子目名称</t>
    </r>
  </si>
  <si>
    <r>
      <rPr>
        <b/>
        <sz val="9"/>
        <rFont val="宋体"/>
        <family val="0"/>
      </rPr>
      <t>单位</t>
    </r>
  </si>
  <si>
    <r>
      <rPr>
        <b/>
        <sz val="9"/>
        <rFont val="宋体"/>
        <family val="0"/>
      </rPr>
      <t>子目号</t>
    </r>
  </si>
  <si>
    <r>
      <rPr>
        <b/>
        <sz val="9"/>
        <rFont val="宋体"/>
        <family val="0"/>
      </rPr>
      <t>子目名称</t>
    </r>
  </si>
  <si>
    <r>
      <rPr>
        <b/>
        <sz val="9"/>
        <rFont val="宋体"/>
        <family val="0"/>
      </rPr>
      <t>单位</t>
    </r>
  </si>
  <si>
    <r>
      <rPr>
        <b/>
        <sz val="9"/>
        <rFont val="宋体"/>
        <family val="0"/>
      </rPr>
      <t>数量</t>
    </r>
  </si>
  <si>
    <r>
      <rPr>
        <b/>
        <sz val="9"/>
        <rFont val="宋体"/>
        <family val="0"/>
      </rPr>
      <t>单位</t>
    </r>
  </si>
  <si>
    <r>
      <rPr>
        <b/>
        <sz val="9"/>
        <rFont val="宋体"/>
        <family val="0"/>
      </rPr>
      <t>子目名称</t>
    </r>
  </si>
  <si>
    <r>
      <rPr>
        <b/>
        <sz val="9"/>
        <rFont val="宋体"/>
        <family val="0"/>
      </rPr>
      <t>数量</t>
    </r>
  </si>
  <si>
    <r>
      <rPr>
        <sz val="9"/>
        <color indexed="8"/>
        <rFont val="宋体"/>
        <family val="0"/>
      </rPr>
      <t>清单第</t>
    </r>
    <r>
      <rPr>
        <sz val="9"/>
        <color indexed="8"/>
        <rFont val="Arial"/>
        <family val="2"/>
      </rPr>
      <t>100</t>
    </r>
    <r>
      <rPr>
        <sz val="9"/>
        <color indexed="8"/>
        <rFont val="宋体"/>
        <family val="0"/>
      </rPr>
      <t>章合计</t>
    </r>
    <r>
      <rPr>
        <sz val="9"/>
        <color indexed="8"/>
        <rFont val="Arial"/>
        <family val="2"/>
      </rPr>
      <t xml:space="preserve">  </t>
    </r>
    <r>
      <rPr>
        <sz val="9"/>
        <color indexed="8"/>
        <rFont val="宋体"/>
        <family val="0"/>
      </rPr>
      <t>人民币</t>
    </r>
  </si>
  <si>
    <t>信息化系统</t>
  </si>
  <si>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</si>
  <si>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1500</t>
    </r>
    <r>
      <rPr>
        <sz val="9"/>
        <color indexed="63"/>
        <rFont val="宋体"/>
        <family val="0"/>
      </rPr>
      <t>章合计</t>
    </r>
    <r>
      <rPr>
        <sz val="9"/>
        <color indexed="63"/>
        <rFont val="Arial"/>
        <family val="2"/>
      </rPr>
      <t xml:space="preserve">  </t>
    </r>
    <r>
      <rPr>
        <sz val="9"/>
        <color indexed="63"/>
        <rFont val="宋体"/>
        <family val="0"/>
      </rPr>
      <t>人民币</t>
    </r>
  </si>
  <si>
    <t>1502-5</t>
  </si>
  <si>
    <r>
      <t>100</t>
    </r>
    <r>
      <rPr>
        <sz val="10"/>
        <rFont val="宋体"/>
        <family val="0"/>
      </rPr>
      <t>章</t>
    </r>
  </si>
  <si>
    <r>
      <t>200</t>
    </r>
    <r>
      <rPr>
        <sz val="10"/>
        <rFont val="宋体"/>
        <family val="0"/>
      </rPr>
      <t>章</t>
    </r>
  </si>
  <si>
    <r>
      <rPr>
        <sz val="10"/>
        <rFont val="宋体"/>
        <family val="0"/>
      </rPr>
      <t>路基</t>
    </r>
  </si>
  <si>
    <r>
      <rPr>
        <sz val="10"/>
        <rFont val="宋体"/>
        <family val="0"/>
      </rPr>
      <t>桥梁、涵洞</t>
    </r>
  </si>
  <si>
    <r>
      <rPr>
        <sz val="10"/>
        <rFont val="宋体"/>
        <family val="0"/>
      </rPr>
      <t>隧道</t>
    </r>
  </si>
  <si>
    <r>
      <t>700</t>
    </r>
    <r>
      <rPr>
        <sz val="10"/>
        <rFont val="宋体"/>
        <family val="0"/>
      </rPr>
      <t>章</t>
    </r>
  </si>
  <si>
    <r>
      <rPr>
        <sz val="10"/>
        <rFont val="宋体"/>
        <family val="0"/>
      </rPr>
      <t>监控系统</t>
    </r>
  </si>
  <si>
    <r>
      <rPr>
        <sz val="10"/>
        <rFont val="宋体"/>
        <family val="0"/>
      </rPr>
      <t>供配电系统</t>
    </r>
  </si>
  <si>
    <r>
      <rPr>
        <sz val="10"/>
        <rFont val="宋体"/>
        <family val="0"/>
      </rPr>
      <t>照明系统</t>
    </r>
  </si>
  <si>
    <r>
      <rPr>
        <sz val="10"/>
        <rFont val="宋体"/>
        <family val="0"/>
      </rPr>
      <t>通风系统</t>
    </r>
  </si>
  <si>
    <r>
      <rPr>
        <sz val="10"/>
        <rFont val="宋体"/>
        <family val="0"/>
      </rPr>
      <t>第</t>
    </r>
    <r>
      <rPr>
        <sz val="10"/>
        <color indexed="8"/>
        <rFont val="Arial"/>
        <family val="2"/>
      </rPr>
      <t>100</t>
    </r>
    <r>
      <rPr>
        <sz val="10"/>
        <color indexed="8"/>
        <rFont val="宋体"/>
        <family val="0"/>
      </rPr>
      <t>章至</t>
    </r>
    <r>
      <rPr>
        <sz val="10"/>
        <color indexed="8"/>
        <rFont val="Arial"/>
        <family val="2"/>
      </rPr>
      <t>1500</t>
    </r>
    <r>
      <rPr>
        <sz val="10"/>
        <color indexed="8"/>
        <rFont val="宋体"/>
        <family val="0"/>
      </rPr>
      <t>章清单合计</t>
    </r>
  </si>
  <si>
    <r>
      <rPr>
        <sz val="10"/>
        <rFont val="宋体"/>
        <family val="0"/>
      </rPr>
      <t>投标报价（即</t>
    </r>
    <r>
      <rPr>
        <sz val="10"/>
        <rFont val="Arial"/>
        <family val="2"/>
      </rPr>
      <t>12+13=14</t>
    </r>
    <r>
      <rPr>
        <sz val="10"/>
        <rFont val="宋体"/>
        <family val="0"/>
      </rPr>
      <t>）</t>
    </r>
  </si>
  <si>
    <r>
      <t>800</t>
    </r>
    <r>
      <rPr>
        <sz val="10"/>
        <rFont val="宋体"/>
        <family val="0"/>
      </rPr>
      <t>章</t>
    </r>
  </si>
  <si>
    <r>
      <t>900</t>
    </r>
    <r>
      <rPr>
        <sz val="10"/>
        <rFont val="宋体"/>
        <family val="0"/>
      </rPr>
      <t>章</t>
    </r>
  </si>
  <si>
    <r>
      <t>1200</t>
    </r>
    <r>
      <rPr>
        <sz val="10"/>
        <rFont val="宋体"/>
        <family val="0"/>
      </rPr>
      <t>章</t>
    </r>
  </si>
  <si>
    <r>
      <t>1300</t>
    </r>
    <r>
      <rPr>
        <sz val="10"/>
        <rFont val="宋体"/>
        <family val="0"/>
      </rPr>
      <t>章</t>
    </r>
  </si>
  <si>
    <r>
      <t>1400</t>
    </r>
    <r>
      <rPr>
        <sz val="10"/>
        <rFont val="宋体"/>
        <family val="0"/>
      </rPr>
      <t>章</t>
    </r>
  </si>
  <si>
    <r>
      <t>1500</t>
    </r>
    <r>
      <rPr>
        <sz val="10"/>
        <rFont val="宋体"/>
        <family val="0"/>
      </rPr>
      <t>章</t>
    </r>
  </si>
  <si>
    <t>通信系统</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</si>
</sst>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s>
  <fonts count="63">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9"/>
      <color indexed="63"/>
      <name val="宋体"/>
      <family val="0"/>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12"/>
      <color indexed="8"/>
      <name val="Arial"/>
      <family val="2"/>
    </font>
    <font>
      <sz val="11"/>
      <name val="Arial"/>
      <family val="2"/>
    </font>
    <font>
      <b/>
      <sz val="11"/>
      <name val="宋体"/>
      <family val="0"/>
    </font>
    <font>
      <b/>
      <sz val="10"/>
      <name val="宋体"/>
      <family val="0"/>
    </font>
    <font>
      <b/>
      <sz val="11"/>
      <color indexed="8"/>
      <name val="Arial"/>
      <family val="2"/>
    </font>
    <font>
      <b/>
      <sz val="14"/>
      <name val="Arial"/>
      <family val="2"/>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8">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50"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1" fillId="18"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pplyNumberFormat="0" applyFill="0" applyBorder="0" applyAlignment="0" applyProtection="0"/>
    <xf numFmtId="0" fontId="52" fillId="19"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2" borderId="0" applyNumberFormat="0" applyBorder="0" applyAlignment="0" applyProtection="0"/>
    <xf numFmtId="0" fontId="60" fillId="20" borderId="8" applyNumberFormat="0" applyAlignment="0" applyProtection="0"/>
    <xf numFmtId="0" fontId="61" fillId="23" borderId="5" applyNumberFormat="0" applyAlignment="0" applyProtection="0"/>
    <xf numFmtId="0" fontId="3" fillId="0" borderId="0" applyNumberFormat="0" applyFill="0" applyBorder="0" applyAlignment="0" applyProtection="0"/>
    <xf numFmtId="0" fontId="48" fillId="1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0" fillId="29" borderId="9" applyNumberFormat="0" applyFont="0" applyAlignment="0" applyProtection="0"/>
  </cellStyleXfs>
  <cellXfs count="67">
    <xf numFmtId="0" fontId="0" fillId="0" borderId="0" xfId="0" applyAlignment="1">
      <alignment/>
    </xf>
    <xf numFmtId="0" fontId="16" fillId="30" borderId="10" xfId="0" applyNumberFormat="1" applyFont="1" applyFill="1" applyBorder="1" applyAlignment="1" applyProtection="1">
      <alignment horizontal="center" vertical="center" wrapText="1"/>
      <protection/>
    </xf>
    <xf numFmtId="0" fontId="20" fillId="6" borderId="10" xfId="45" applyNumberFormat="1" applyFont="1" applyFill="1" applyBorder="1" applyAlignment="1" applyProtection="1">
      <alignment horizontal="center" vertical="center"/>
      <protection/>
    </xf>
    <xf numFmtId="0" fontId="5" fillId="30" borderId="10" xfId="49" applyNumberFormat="1" applyFont="1" applyFill="1" applyBorder="1" applyAlignment="1" applyProtection="1">
      <alignment horizontal="center" vertical="center" wrapText="1"/>
      <protection/>
    </xf>
    <xf numFmtId="0" fontId="10" fillId="30" borderId="0" xfId="52" applyNumberFormat="1" applyFont="1" applyFill="1" applyBorder="1" applyAlignment="1" applyProtection="1">
      <alignment horizontal="center" vertical="center"/>
      <protection/>
    </xf>
    <xf numFmtId="0" fontId="5" fillId="30" borderId="10" xfId="49" applyNumberFormat="1" applyFont="1" applyFill="1" applyBorder="1" applyAlignment="1" applyProtection="1">
      <alignment horizontal="left" vertical="center" wrapText="1"/>
      <protection/>
    </xf>
    <xf numFmtId="0" fontId="21" fillId="30" borderId="10" xfId="0" applyNumberFormat="1" applyFont="1" applyFill="1" applyBorder="1" applyAlignment="1" applyProtection="1">
      <alignment horizontal="center" vertical="center" wrapText="1"/>
      <protection/>
    </xf>
    <xf numFmtId="0" fontId="16" fillId="0" borderId="10" xfId="49" applyNumberFormat="1" applyFont="1" applyFill="1" applyBorder="1" applyAlignment="1" applyProtection="1">
      <alignment horizontal="center" vertical="center" wrapText="1"/>
      <protection locked="0"/>
    </xf>
    <xf numFmtId="0" fontId="5" fillId="31" borderId="10" xfId="49" applyNumberFormat="1" applyFont="1" applyFill="1" applyBorder="1" applyAlignment="1" applyProtection="1">
      <alignment horizontal="center" vertical="center" wrapText="1"/>
      <protection locked="0"/>
    </xf>
    <xf numFmtId="0" fontId="16" fillId="31" borderId="10" xfId="0" applyNumberFormat="1" applyFont="1" applyFill="1" applyBorder="1" applyAlignment="1" applyProtection="1">
      <alignment horizontal="center" vertical="center" wrapText="1"/>
      <protection locked="0"/>
    </xf>
    <xf numFmtId="0" fontId="10" fillId="30" borderId="0" xfId="52" applyNumberFormat="1" applyFont="1" applyFill="1" applyBorder="1" applyAlignment="1" applyProtection="1">
      <alignment horizontal="center"/>
      <protection/>
    </xf>
    <xf numFmtId="0" fontId="20" fillId="32" borderId="10" xfId="0" applyNumberFormat="1" applyFont="1" applyFill="1" applyBorder="1" applyAlignment="1" applyProtection="1">
      <alignment horizontal="center" vertical="center" wrapText="1"/>
      <protection/>
    </xf>
    <xf numFmtId="0" fontId="14" fillId="10" borderId="0" xfId="0" applyNumberFormat="1" applyFont="1" applyFill="1" applyAlignment="1" applyProtection="1">
      <alignment horizontal="center"/>
      <protection/>
    </xf>
    <xf numFmtId="0" fontId="28" fillId="32" borderId="0" xfId="42" applyFont="1" applyFill="1" applyBorder="1" applyAlignment="1" applyProtection="1">
      <alignment horizontal="left" vertical="center" wrapText="1"/>
      <protection/>
    </xf>
    <xf numFmtId="0" fontId="12" fillId="0" borderId="0" xfId="42" applyFont="1" applyBorder="1">
      <alignment/>
      <protection/>
    </xf>
    <xf numFmtId="0" fontId="12" fillId="32" borderId="0" xfId="42" applyFont="1" applyFill="1" applyBorder="1" applyAlignment="1" applyProtection="1">
      <alignment horizontal="left" vertical="center" wrapText="1"/>
      <protection/>
    </xf>
    <xf numFmtId="0" fontId="62" fillId="32" borderId="0" xfId="42" applyFont="1" applyFill="1" applyBorder="1" applyAlignment="1" applyProtection="1">
      <alignment vertical="center" wrapText="1"/>
      <protection/>
    </xf>
    <xf numFmtId="0" fontId="15" fillId="32" borderId="0" xfId="42" applyFont="1" applyFill="1" applyBorder="1" applyAlignment="1" applyProtection="1">
      <alignment vertical="center" wrapText="1"/>
      <protection/>
    </xf>
    <xf numFmtId="0" fontId="12" fillId="0" borderId="0" xfId="42" applyFont="1" applyBorder="1" applyAlignment="1">
      <alignment wrapText="1"/>
      <protection/>
    </xf>
    <xf numFmtId="0" fontId="21" fillId="30" borderId="10" xfId="49" applyNumberFormat="1" applyFont="1" applyFill="1" applyBorder="1" applyAlignment="1" applyProtection="1">
      <alignment horizontal="center" vertical="center" wrapText="1"/>
      <protection/>
    </xf>
    <xf numFmtId="0" fontId="14" fillId="10" borderId="0" xfId="0" applyNumberFormat="1" applyFont="1" applyFill="1" applyAlignment="1" applyProtection="1">
      <alignment/>
      <protection/>
    </xf>
    <xf numFmtId="0" fontId="10" fillId="10" borderId="0" xfId="0" applyNumberFormat="1" applyFont="1" applyFill="1" applyAlignment="1" applyProtection="1">
      <alignment/>
      <protection/>
    </xf>
    <xf numFmtId="0" fontId="10" fillId="6" borderId="0" xfId="45" applyNumberFormat="1" applyFont="1" applyFill="1" applyBorder="1" applyAlignment="1" applyProtection="1">
      <alignment horizontal="center" vertical="center"/>
      <protection/>
    </xf>
    <xf numFmtId="0" fontId="5" fillId="6" borderId="0" xfId="45" applyNumberFormat="1" applyFont="1" applyFill="1" applyBorder="1" applyAlignment="1" applyProtection="1">
      <alignment horizontal="center" vertical="center"/>
      <protection/>
    </xf>
    <xf numFmtId="0" fontId="5" fillId="6" borderId="0" xfId="45" applyNumberFormat="1" applyFont="1" applyFill="1" applyBorder="1" applyAlignment="1" applyProtection="1">
      <alignment vertical="center"/>
      <protection/>
    </xf>
    <xf numFmtId="0" fontId="12" fillId="6" borderId="10" xfId="45" applyNumberFormat="1" applyFont="1" applyFill="1" applyBorder="1" applyAlignment="1" applyProtection="1">
      <alignment horizontal="center" vertical="center" wrapText="1"/>
      <protection/>
    </xf>
    <xf numFmtId="0" fontId="5" fillId="6" borderId="0" xfId="45" applyNumberFormat="1" applyFont="1" applyFill="1" applyBorder="1" applyAlignment="1" applyProtection="1">
      <alignment horizontal="center" vertical="center" wrapText="1"/>
      <protection/>
    </xf>
    <xf numFmtId="0" fontId="4" fillId="6" borderId="0" xfId="45" applyNumberFormat="1" applyFont="1" applyFill="1" applyBorder="1" applyAlignment="1" applyProtection="1">
      <alignment vertical="center"/>
      <protection/>
    </xf>
    <xf numFmtId="0" fontId="4" fillId="6" borderId="0" xfId="45" applyNumberFormat="1" applyFont="1" applyFill="1" applyBorder="1" applyAlignment="1" applyProtection="1">
      <alignment horizontal="center" vertical="center"/>
      <protection/>
    </xf>
    <xf numFmtId="0" fontId="10" fillId="30" borderId="0" xfId="52" applyNumberFormat="1" applyFont="1" applyFill="1" applyBorder="1" applyProtection="1">
      <alignment/>
      <protection/>
    </xf>
    <xf numFmtId="0" fontId="16" fillId="30" borderId="10" xfId="0" applyNumberFormat="1" applyFont="1" applyFill="1" applyBorder="1" applyAlignment="1" applyProtection="1">
      <alignment horizontal="left" vertical="center" wrapText="1"/>
      <protection/>
    </xf>
    <xf numFmtId="0" fontId="16" fillId="30" borderId="10" xfId="0" applyNumberFormat="1" applyFont="1" applyFill="1" applyBorder="1" applyAlignment="1" applyProtection="1">
      <alignment vertical="center" wrapText="1"/>
      <protection/>
    </xf>
    <xf numFmtId="0" fontId="10" fillId="30" borderId="0" xfId="52" applyNumberFormat="1" applyFont="1" applyFill="1" applyBorder="1" applyAlignment="1" applyProtection="1">
      <alignment horizontal="left"/>
      <protection/>
    </xf>
    <xf numFmtId="0" fontId="10" fillId="30" borderId="0" xfId="52" applyNumberFormat="1" applyFont="1" applyFill="1" applyBorder="1" applyAlignment="1" applyProtection="1">
      <alignment/>
      <protection/>
    </xf>
    <xf numFmtId="0" fontId="10" fillId="32" borderId="10" xfId="0" applyNumberFormat="1" applyFont="1" applyFill="1" applyBorder="1" applyAlignment="1" applyProtection="1">
      <alignment horizontal="center" vertical="center" wrapText="1"/>
      <protection/>
    </xf>
    <xf numFmtId="0" fontId="5" fillId="0" borderId="10" xfId="49" applyNumberFormat="1" applyFont="1" applyFill="1" applyBorder="1" applyAlignment="1" applyProtection="1">
      <alignment horizontal="center" vertical="center" wrapText="1"/>
      <protection locked="0"/>
    </xf>
    <xf numFmtId="0" fontId="5" fillId="30" borderId="10" xfId="0" applyNumberFormat="1" applyFont="1" applyFill="1" applyBorder="1" applyAlignment="1" applyProtection="1">
      <alignment horizontal="center" vertical="center" wrapText="1"/>
      <protection/>
    </xf>
    <xf numFmtId="0" fontId="5" fillId="31" borderId="10" xfId="0" applyNumberFormat="1" applyFont="1" applyFill="1" applyBorder="1" applyAlignment="1" applyProtection="1">
      <alignment horizontal="center" vertical="center" wrapText="1"/>
      <protection locked="0"/>
    </xf>
    <xf numFmtId="0" fontId="31" fillId="10" borderId="0" xfId="0" applyNumberFormat="1" applyFont="1" applyFill="1" applyAlignment="1" applyProtection="1">
      <alignment/>
      <protection/>
    </xf>
    <xf numFmtId="0" fontId="32" fillId="6" borderId="0" xfId="45" applyNumberFormat="1" applyFont="1" applyFill="1" applyBorder="1" applyAlignment="1" applyProtection="1">
      <alignment horizontal="center" vertical="center"/>
      <protection/>
    </xf>
    <xf numFmtId="0" fontId="32" fillId="6" borderId="0" xfId="45" applyNumberFormat="1" applyFont="1" applyFill="1" applyBorder="1" applyAlignment="1" applyProtection="1">
      <alignment vertical="center"/>
      <protection/>
    </xf>
    <xf numFmtId="0" fontId="20" fillId="30" borderId="0" xfId="52" applyNumberFormat="1" applyFont="1" applyFill="1" applyBorder="1" applyProtection="1">
      <alignment/>
      <protection/>
    </xf>
    <xf numFmtId="0" fontId="21" fillId="6" borderId="0" xfId="45" applyNumberFormat="1" applyFont="1" applyFill="1" applyBorder="1" applyAlignment="1" applyProtection="1">
      <alignment horizontal="center" vertical="center"/>
      <protection/>
    </xf>
    <xf numFmtId="0" fontId="21" fillId="6" borderId="0" xfId="45" applyNumberFormat="1" applyFont="1" applyFill="1" applyBorder="1" applyAlignment="1" applyProtection="1">
      <alignment vertical="center"/>
      <protection/>
    </xf>
    <xf numFmtId="0" fontId="16" fillId="31" borderId="10" xfId="49" applyNumberFormat="1" applyFont="1" applyFill="1" applyBorder="1" applyAlignment="1" applyProtection="1">
      <alignment horizontal="center" vertical="center" wrapText="1"/>
      <protection locked="0"/>
    </xf>
    <xf numFmtId="0" fontId="10" fillId="32" borderId="10" xfId="0" applyNumberFormat="1" applyFont="1" applyFill="1" applyBorder="1" applyAlignment="1" applyProtection="1">
      <alignment horizontal="left" vertical="center" wrapText="1"/>
      <protection/>
    </xf>
    <xf numFmtId="0" fontId="18" fillId="6" borderId="10" xfId="45" applyNumberFormat="1" applyFont="1" applyFill="1" applyBorder="1" applyAlignment="1" applyProtection="1">
      <alignment horizontal="center" vertical="center" wrapText="1"/>
      <protection/>
    </xf>
    <xf numFmtId="0" fontId="13" fillId="32" borderId="10" xfId="0" applyNumberFormat="1" applyFont="1" applyFill="1" applyBorder="1" applyAlignment="1" applyProtection="1">
      <alignment horizontal="center" vertical="center" wrapText="1"/>
      <protection/>
    </xf>
    <xf numFmtId="0" fontId="24" fillId="32" borderId="0" xfId="0" applyNumberFormat="1" applyFont="1" applyFill="1" applyBorder="1" applyAlignment="1" applyProtection="1">
      <alignment horizontal="center" vertical="top" wrapText="1"/>
      <protection/>
    </xf>
    <xf numFmtId="0" fontId="10" fillId="32" borderId="11" xfId="0" applyNumberFormat="1" applyFont="1" applyFill="1" applyBorder="1" applyAlignment="1" applyProtection="1">
      <alignment horizontal="center" vertical="center" wrapText="1"/>
      <protection/>
    </xf>
    <xf numFmtId="0" fontId="10" fillId="32" borderId="12" xfId="0" applyNumberFormat="1" applyFont="1" applyFill="1" applyBorder="1" applyAlignment="1" applyProtection="1">
      <alignment horizontal="center" vertical="center" wrapText="1"/>
      <protection/>
    </xf>
    <xf numFmtId="0" fontId="10" fillId="32" borderId="13" xfId="0" applyNumberFormat="1" applyFont="1" applyFill="1" applyBorder="1" applyAlignment="1" applyProtection="1">
      <alignment horizontal="center" vertical="center" wrapText="1"/>
      <protection/>
    </xf>
    <xf numFmtId="0" fontId="15" fillId="32" borderId="10" xfId="0" applyNumberFormat="1" applyFont="1" applyFill="1" applyBorder="1" applyAlignment="1" applyProtection="1">
      <alignment horizontal="left" vertical="center" wrapText="1"/>
      <protection/>
    </xf>
    <xf numFmtId="0" fontId="27" fillId="32" borderId="10" xfId="0" applyNumberFormat="1" applyFont="1" applyFill="1" applyBorder="1" applyAlignment="1" applyProtection="1">
      <alignment horizontal="left" vertical="center" wrapText="1"/>
      <protection/>
    </xf>
    <xf numFmtId="0" fontId="15" fillId="30" borderId="0" xfId="0" applyNumberFormat="1" applyFont="1" applyFill="1" applyBorder="1" applyAlignment="1" applyProtection="1">
      <alignment horizontal="left" vertical="center" wrapText="1"/>
      <protection/>
    </xf>
    <xf numFmtId="0" fontId="24" fillId="30" borderId="0" xfId="0" applyNumberFormat="1" applyFont="1" applyFill="1" applyBorder="1" applyAlignment="1" applyProtection="1">
      <alignment horizontal="center" vertical="top" wrapText="1"/>
      <protection/>
    </xf>
    <xf numFmtId="0" fontId="16" fillId="32" borderId="10" xfId="0" applyNumberFormat="1" applyFont="1" applyFill="1" applyBorder="1" applyAlignment="1" applyProtection="1">
      <alignment horizontal="center" vertical="center" wrapText="1"/>
      <protection/>
    </xf>
    <xf numFmtId="0" fontId="15" fillId="30" borderId="14" xfId="0" applyNumberFormat="1" applyFont="1" applyFill="1" applyBorder="1" applyAlignment="1" applyProtection="1">
      <alignment horizontal="left" vertical="center" wrapText="1"/>
      <protection/>
    </xf>
    <xf numFmtId="0" fontId="16" fillId="30" borderId="10" xfId="0" applyNumberFormat="1" applyFont="1" applyFill="1" applyBorder="1" applyAlignment="1" applyProtection="1">
      <alignment horizontal="center" vertical="center" wrapText="1"/>
      <protection/>
    </xf>
    <xf numFmtId="0" fontId="16" fillId="30" borderId="11" xfId="0" applyNumberFormat="1" applyFont="1" applyFill="1" applyBorder="1" applyAlignment="1" applyProtection="1">
      <alignment horizontal="center" vertical="center" wrapText="1"/>
      <protection/>
    </xf>
    <xf numFmtId="0" fontId="16" fillId="30" borderId="12" xfId="0" applyNumberFormat="1" applyFont="1" applyFill="1" applyBorder="1" applyAlignment="1" applyProtection="1">
      <alignment horizontal="center" vertical="center" wrapText="1"/>
      <protection/>
    </xf>
    <xf numFmtId="0" fontId="16" fillId="30" borderId="13" xfId="0" applyNumberFormat="1" applyFont="1" applyFill="1" applyBorder="1" applyAlignment="1" applyProtection="1">
      <alignment horizontal="center" vertical="center" wrapText="1"/>
      <protection/>
    </xf>
    <xf numFmtId="0" fontId="24" fillId="6" borderId="0" xfId="45" applyNumberFormat="1" applyFont="1" applyFill="1" applyBorder="1" applyAlignment="1" applyProtection="1">
      <alignment horizontal="center" vertical="center"/>
      <protection/>
    </xf>
    <xf numFmtId="0" fontId="12" fillId="6" borderId="0" xfId="45" applyNumberFormat="1" applyFont="1" applyFill="1" applyBorder="1" applyAlignment="1" applyProtection="1">
      <alignment horizontal="left" vertical="center" wrapText="1"/>
      <protection/>
    </xf>
    <xf numFmtId="0" fontId="12" fillId="6" borderId="0" xfId="45" applyNumberFormat="1" applyFont="1" applyFill="1" applyBorder="1" applyAlignment="1" applyProtection="1">
      <alignment horizontal="left" vertical="center"/>
      <protection/>
    </xf>
    <xf numFmtId="0" fontId="12" fillId="6" borderId="10" xfId="0" applyNumberFormat="1" applyFont="1" applyFill="1" applyBorder="1" applyAlignment="1" applyProtection="1">
      <alignment horizontal="center" vertical="center"/>
      <protection/>
    </xf>
    <xf numFmtId="0" fontId="12" fillId="6" borderId="10" xfId="0" applyNumberFormat="1" applyFont="1" applyFill="1" applyBorder="1" applyAlignment="1" applyProtection="1">
      <alignment horizontal="center" vertical="center" wrapText="1"/>
      <protection/>
    </xf>
  </cellXfs>
  <cellStyles count="65">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2 3" xfId="43"/>
    <cellStyle name="常规 3" xfId="44"/>
    <cellStyle name="常规 3 2" xfId="45"/>
    <cellStyle name="常规 3 3" xfId="46"/>
    <cellStyle name="常规 4" xfId="47"/>
    <cellStyle name="常规 5" xfId="48"/>
    <cellStyle name="常规 5_马场垣房建固化清单-核对后" xfId="49"/>
    <cellStyle name="常规 6" xfId="50"/>
    <cellStyle name="常规 7" xfId="51"/>
    <cellStyle name="常规 7_马场垣房建固化清单-核对后" xfId="52"/>
    <cellStyle name="常规 8" xfId="53"/>
    <cellStyle name="常规 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38"/>
  <sheetViews>
    <sheetView view="pageBreakPreview" zoomScale="90" zoomScaleSheetLayoutView="90" zoomScalePageLayoutView="0" workbookViewId="0" topLeftCell="A16">
      <selection activeCell="A20" sqref="A20"/>
    </sheetView>
  </sheetViews>
  <sheetFormatPr defaultColWidth="9.00390625" defaultRowHeight="14.25"/>
  <cols>
    <col min="1" max="1" width="77.875" style="18" customWidth="1"/>
    <col min="2" max="16384" width="9.00390625" style="14" customWidth="1"/>
  </cols>
  <sheetData>
    <row r="1" ht="14.25">
      <c r="A1" s="13" t="s">
        <v>1112</v>
      </c>
    </row>
    <row r="2" ht="39">
      <c r="A2" s="15" t="s">
        <v>1113</v>
      </c>
    </row>
    <row r="3" ht="25.5">
      <c r="A3" s="15" t="s">
        <v>1114</v>
      </c>
    </row>
    <row r="4" ht="51.75">
      <c r="A4" s="15" t="s">
        <v>1115</v>
      </c>
    </row>
    <row r="5" ht="39">
      <c r="A5" s="15" t="s">
        <v>1116</v>
      </c>
    </row>
    <row r="6" ht="25.5">
      <c r="A6" s="15" t="s">
        <v>1117</v>
      </c>
    </row>
    <row r="7" ht="25.5">
      <c r="A7" s="15" t="s">
        <v>1118</v>
      </c>
    </row>
    <row r="8" ht="25.5">
      <c r="A8" s="15" t="s">
        <v>1119</v>
      </c>
    </row>
    <row r="9" ht="12.75">
      <c r="A9" s="15" t="s">
        <v>1120</v>
      </c>
    </row>
    <row r="10" ht="12.75">
      <c r="A10" s="15" t="s">
        <v>1121</v>
      </c>
    </row>
    <row r="11" ht="51.75">
      <c r="A11" s="15" t="s">
        <v>1122</v>
      </c>
    </row>
    <row r="12" ht="39">
      <c r="A12" s="15" t="s">
        <v>1123</v>
      </c>
    </row>
    <row r="13" ht="25.5">
      <c r="A13" s="15" t="s">
        <v>1124</v>
      </c>
    </row>
    <row r="14" ht="25.5">
      <c r="A14" s="15" t="s">
        <v>1125</v>
      </c>
    </row>
    <row r="15" ht="12.75">
      <c r="A15" s="15" t="s">
        <v>1126</v>
      </c>
    </row>
    <row r="16" ht="25.5">
      <c r="A16" s="15" t="s">
        <v>1127</v>
      </c>
    </row>
    <row r="17" ht="12.75">
      <c r="A17" s="15" t="s">
        <v>1128</v>
      </c>
    </row>
    <row r="18" ht="51.75">
      <c r="A18" s="15" t="s">
        <v>1129</v>
      </c>
    </row>
    <row r="19" ht="117">
      <c r="A19" s="15" t="s">
        <v>1130</v>
      </c>
    </row>
    <row r="20" ht="64.5">
      <c r="A20" s="15" t="s">
        <v>1131</v>
      </c>
    </row>
    <row r="21" ht="12.75">
      <c r="A21" s="15" t="s">
        <v>1132</v>
      </c>
    </row>
    <row r="22" s="16" customFormat="1" ht="12.75">
      <c r="A22" s="15" t="s">
        <v>1133</v>
      </c>
    </row>
    <row r="23" s="16" customFormat="1" ht="12.75">
      <c r="A23" s="15" t="s">
        <v>1134</v>
      </c>
    </row>
    <row r="24" s="16" customFormat="1" ht="39">
      <c r="A24" s="15" t="s">
        <v>1135</v>
      </c>
    </row>
    <row r="25" s="16" customFormat="1" ht="51.75">
      <c r="A25" s="15" t="s">
        <v>1136</v>
      </c>
    </row>
    <row r="26" s="16" customFormat="1" ht="25.5">
      <c r="A26" s="15" t="s">
        <v>1137</v>
      </c>
    </row>
    <row r="27" s="16" customFormat="1" ht="90.75">
      <c r="A27" s="15" t="s">
        <v>1138</v>
      </c>
    </row>
    <row r="28" s="16" customFormat="1" ht="39">
      <c r="A28" s="15" t="s">
        <v>1139</v>
      </c>
    </row>
    <row r="29" s="16" customFormat="1" ht="39">
      <c r="A29" s="15" t="s">
        <v>1140</v>
      </c>
    </row>
    <row r="30" s="16" customFormat="1" ht="25.5">
      <c r="A30" s="15" t="s">
        <v>1141</v>
      </c>
    </row>
    <row r="31" s="16" customFormat="1" ht="6.75" customHeight="1">
      <c r="A31" s="17"/>
    </row>
    <row r="32" s="16" customFormat="1" ht="12.75">
      <c r="A32" s="17"/>
    </row>
    <row r="33" s="16" customFormat="1" ht="12.75">
      <c r="A33" s="17"/>
    </row>
    <row r="34" s="16" customFormat="1" ht="12.75">
      <c r="A34" s="17"/>
    </row>
    <row r="35" s="16" customFormat="1" ht="12.75">
      <c r="A35" s="17"/>
    </row>
    <row r="36" s="16" customFormat="1" ht="12.75">
      <c r="A36" s="17"/>
    </row>
    <row r="37" s="16" customFormat="1" ht="12.75">
      <c r="A37" s="17"/>
    </row>
    <row r="38" ht="12">
      <c r="A38" s="17"/>
    </row>
  </sheetData>
  <sheetProtection password="C649"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10.xml><?xml version="1.0" encoding="utf-8"?>
<worksheet xmlns="http://schemas.openxmlformats.org/spreadsheetml/2006/main" xmlns:r="http://schemas.openxmlformats.org/officeDocument/2006/relationships">
  <sheetPr>
    <tabColor theme="6"/>
  </sheetPr>
  <dimension ref="A1:F36"/>
  <sheetViews>
    <sheetView showZeros="0" view="pageBreakPreview" zoomScale="85" zoomScaleSheetLayoutView="85" zoomScalePageLayoutView="0" workbookViewId="0" topLeftCell="A1">
      <selection activeCell="D11" sqref="D11:E11"/>
    </sheetView>
  </sheetViews>
  <sheetFormatPr defaultColWidth="8.00390625" defaultRowHeight="14.25"/>
  <cols>
    <col min="1" max="1" width="7.625" style="32" customWidth="1"/>
    <col min="2" max="2" width="28.625" style="33" customWidth="1"/>
    <col min="3" max="3" width="7.625" style="10" customWidth="1"/>
    <col min="4" max="4" width="9.625" style="29"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
        <v>1157</v>
      </c>
      <c r="B2" s="57"/>
      <c r="C2" s="57"/>
      <c r="D2" s="57"/>
      <c r="E2" s="57"/>
      <c r="F2" s="57"/>
    </row>
    <row r="3" spans="1:6" s="41" customFormat="1" ht="24.75" customHeight="1">
      <c r="A3" s="47" t="s">
        <v>1165</v>
      </c>
      <c r="B3" s="47"/>
      <c r="C3" s="47"/>
      <c r="D3" s="47"/>
      <c r="E3" s="47"/>
      <c r="F3" s="47"/>
    </row>
    <row r="4" spans="1:6" s="41" customFormat="1" ht="21.75" customHeight="1">
      <c r="A4" s="19" t="s">
        <v>1150</v>
      </c>
      <c r="B4" s="19" t="s">
        <v>1151</v>
      </c>
      <c r="C4" s="19" t="s">
        <v>1180</v>
      </c>
      <c r="D4" s="19" t="s">
        <v>1152</v>
      </c>
      <c r="E4" s="19" t="s">
        <v>1153</v>
      </c>
      <c r="F4" s="19" t="s">
        <v>6</v>
      </c>
    </row>
    <row r="5" spans="1:6" ht="21.75" customHeight="1">
      <c r="A5" s="1" t="s">
        <v>894</v>
      </c>
      <c r="B5" s="31" t="s">
        <v>895</v>
      </c>
      <c r="C5" s="1" t="s">
        <v>87</v>
      </c>
      <c r="D5" s="1">
        <v>930</v>
      </c>
      <c r="E5" s="8"/>
      <c r="F5" s="3">
        <f>IF(D5="","",ROUND(ROUND(E5,2)*D5,0))</f>
        <v>0</v>
      </c>
    </row>
    <row r="6" spans="1:6" ht="21.75" customHeight="1">
      <c r="A6" s="1" t="s">
        <v>896</v>
      </c>
      <c r="B6" s="31" t="s">
        <v>895</v>
      </c>
      <c r="C6" s="1" t="s">
        <v>87</v>
      </c>
      <c r="D6" s="1">
        <v>120</v>
      </c>
      <c r="E6" s="8"/>
      <c r="F6" s="3">
        <f aca="true" t="shared" si="0" ref="F6:F35">IF(D6="","",ROUND(ROUND(E6,2)*D6,0))</f>
        <v>0</v>
      </c>
    </row>
    <row r="7" spans="1:6" ht="21.75" customHeight="1">
      <c r="A7" s="1" t="s">
        <v>897</v>
      </c>
      <c r="B7" s="31" t="s">
        <v>895</v>
      </c>
      <c r="C7" s="1" t="s">
        <v>87</v>
      </c>
      <c r="D7" s="1">
        <v>164</v>
      </c>
      <c r="E7" s="8"/>
      <c r="F7" s="3">
        <f t="shared" si="0"/>
        <v>0</v>
      </c>
    </row>
    <row r="8" spans="1:6" ht="21.75" customHeight="1">
      <c r="A8" s="1" t="s">
        <v>898</v>
      </c>
      <c r="B8" s="31" t="s">
        <v>899</v>
      </c>
      <c r="C8" s="1" t="s">
        <v>87</v>
      </c>
      <c r="D8" s="1">
        <v>10</v>
      </c>
      <c r="E8" s="8"/>
      <c r="F8" s="3">
        <f t="shared" si="0"/>
        <v>0</v>
      </c>
    </row>
    <row r="9" spans="1:6" ht="21.75" customHeight="1">
      <c r="A9" s="1" t="s">
        <v>900</v>
      </c>
      <c r="B9" s="31" t="s">
        <v>901</v>
      </c>
      <c r="C9" s="1" t="s">
        <v>64</v>
      </c>
      <c r="D9" s="1">
        <v>376</v>
      </c>
      <c r="E9" s="8"/>
      <c r="F9" s="3">
        <f t="shared" si="0"/>
        <v>0</v>
      </c>
    </row>
    <row r="10" spans="1:6" ht="21.75" customHeight="1">
      <c r="A10" s="1" t="s">
        <v>902</v>
      </c>
      <c r="B10" s="31" t="s">
        <v>903</v>
      </c>
      <c r="C10" s="1" t="s">
        <v>64</v>
      </c>
      <c r="D10" s="1">
        <v>838</v>
      </c>
      <c r="E10" s="8"/>
      <c r="F10" s="3">
        <f t="shared" si="0"/>
        <v>0</v>
      </c>
    </row>
    <row r="11" spans="1:6" ht="21.75" customHeight="1">
      <c r="A11" s="1" t="s">
        <v>904</v>
      </c>
      <c r="B11" s="31" t="s">
        <v>905</v>
      </c>
      <c r="C11" s="1" t="s">
        <v>64</v>
      </c>
      <c r="D11" s="1">
        <v>6600</v>
      </c>
      <c r="E11" s="8"/>
      <c r="F11" s="3">
        <f t="shared" si="0"/>
        <v>0</v>
      </c>
    </row>
    <row r="12" spans="1:6" ht="21.75" customHeight="1">
      <c r="A12" s="1" t="s">
        <v>906</v>
      </c>
      <c r="B12" s="31" t="s">
        <v>905</v>
      </c>
      <c r="C12" s="1" t="s">
        <v>64</v>
      </c>
      <c r="D12" s="1">
        <v>8120</v>
      </c>
      <c r="E12" s="8"/>
      <c r="F12" s="3">
        <f t="shared" si="0"/>
        <v>0</v>
      </c>
    </row>
    <row r="13" spans="1:6" ht="21.75" customHeight="1">
      <c r="A13" s="1" t="s">
        <v>907</v>
      </c>
      <c r="B13" s="31" t="s">
        <v>905</v>
      </c>
      <c r="C13" s="1" t="s">
        <v>64</v>
      </c>
      <c r="D13" s="1">
        <v>150</v>
      </c>
      <c r="E13" s="8"/>
      <c r="F13" s="3">
        <f t="shared" si="0"/>
        <v>0</v>
      </c>
    </row>
    <row r="14" spans="1:6" ht="21.75" customHeight="1">
      <c r="A14" s="1" t="s">
        <v>908</v>
      </c>
      <c r="B14" s="31" t="s">
        <v>905</v>
      </c>
      <c r="C14" s="1" t="s">
        <v>64</v>
      </c>
      <c r="D14" s="1">
        <v>6200</v>
      </c>
      <c r="E14" s="8"/>
      <c r="F14" s="3">
        <f t="shared" si="0"/>
        <v>0</v>
      </c>
    </row>
    <row r="15" spans="1:6" ht="21.75" customHeight="1">
      <c r="A15" s="1" t="s">
        <v>909</v>
      </c>
      <c r="B15" s="31" t="s">
        <v>905</v>
      </c>
      <c r="C15" s="1" t="s">
        <v>64</v>
      </c>
      <c r="D15" s="1">
        <v>6200</v>
      </c>
      <c r="E15" s="8"/>
      <c r="F15" s="3">
        <f t="shared" si="0"/>
        <v>0</v>
      </c>
    </row>
    <row r="16" spans="1:6" ht="21.75" customHeight="1">
      <c r="A16" s="1" t="s">
        <v>910</v>
      </c>
      <c r="B16" s="31" t="s">
        <v>905</v>
      </c>
      <c r="C16" s="1" t="s">
        <v>64</v>
      </c>
      <c r="D16" s="1">
        <v>800</v>
      </c>
      <c r="E16" s="8"/>
      <c r="F16" s="3">
        <f t="shared" si="0"/>
        <v>0</v>
      </c>
    </row>
    <row r="17" spans="1:6" ht="21.75" customHeight="1">
      <c r="A17" s="1" t="s">
        <v>911</v>
      </c>
      <c r="B17" s="31" t="s">
        <v>905</v>
      </c>
      <c r="C17" s="1" t="s">
        <v>64</v>
      </c>
      <c r="D17" s="1">
        <v>920</v>
      </c>
      <c r="E17" s="8"/>
      <c r="F17" s="3">
        <f t="shared" si="0"/>
        <v>0</v>
      </c>
    </row>
    <row r="18" spans="1:6" ht="21.75" customHeight="1">
      <c r="A18" s="1" t="s">
        <v>912</v>
      </c>
      <c r="B18" s="31" t="s">
        <v>905</v>
      </c>
      <c r="C18" s="1" t="s">
        <v>64</v>
      </c>
      <c r="D18" s="1">
        <v>4620</v>
      </c>
      <c r="E18" s="8"/>
      <c r="F18" s="3">
        <f t="shared" si="0"/>
        <v>0</v>
      </c>
    </row>
    <row r="19" spans="1:6" ht="21.75" customHeight="1">
      <c r="A19" s="1" t="s">
        <v>913</v>
      </c>
      <c r="B19" s="31" t="s">
        <v>854</v>
      </c>
      <c r="C19" s="1" t="s">
        <v>64</v>
      </c>
      <c r="D19" s="1">
        <v>320</v>
      </c>
      <c r="E19" s="8"/>
      <c r="F19" s="3">
        <f t="shared" si="0"/>
        <v>0</v>
      </c>
    </row>
    <row r="20" spans="1:6" ht="21.75" customHeight="1">
      <c r="A20" s="1" t="s">
        <v>914</v>
      </c>
      <c r="B20" s="31" t="s">
        <v>854</v>
      </c>
      <c r="C20" s="1" t="s">
        <v>64</v>
      </c>
      <c r="D20" s="1">
        <v>320</v>
      </c>
      <c r="E20" s="8"/>
      <c r="F20" s="3">
        <f t="shared" si="0"/>
        <v>0</v>
      </c>
    </row>
    <row r="21" spans="1:6" ht="21.75" customHeight="1">
      <c r="A21" s="1" t="s">
        <v>915</v>
      </c>
      <c r="B21" s="31" t="s">
        <v>916</v>
      </c>
      <c r="C21" s="1" t="s">
        <v>64</v>
      </c>
      <c r="D21" s="1">
        <v>12560</v>
      </c>
      <c r="E21" s="8"/>
      <c r="F21" s="3">
        <f t="shared" si="0"/>
        <v>0</v>
      </c>
    </row>
    <row r="22" spans="1:6" ht="21.75" customHeight="1">
      <c r="A22" s="1" t="s">
        <v>917</v>
      </c>
      <c r="B22" s="31" t="s">
        <v>918</v>
      </c>
      <c r="C22" s="1" t="s">
        <v>64</v>
      </c>
      <c r="D22" s="1">
        <v>176</v>
      </c>
      <c r="E22" s="8"/>
      <c r="F22" s="3">
        <f t="shared" si="0"/>
        <v>0</v>
      </c>
    </row>
    <row r="23" spans="1:6" ht="21.75" customHeight="1">
      <c r="A23" s="1" t="s">
        <v>919</v>
      </c>
      <c r="B23" s="31" t="s">
        <v>918</v>
      </c>
      <c r="C23" s="1" t="s">
        <v>64</v>
      </c>
      <c r="D23" s="1">
        <v>6160</v>
      </c>
      <c r="E23" s="8"/>
      <c r="F23" s="3">
        <f t="shared" si="0"/>
        <v>0</v>
      </c>
    </row>
    <row r="24" spans="1:6" ht="21.75" customHeight="1">
      <c r="A24" s="1" t="s">
        <v>920</v>
      </c>
      <c r="B24" s="31" t="s">
        <v>921</v>
      </c>
      <c r="C24" s="1" t="s">
        <v>64</v>
      </c>
      <c r="D24" s="1">
        <v>5680</v>
      </c>
      <c r="E24" s="8"/>
      <c r="F24" s="3">
        <f t="shared" si="0"/>
        <v>0</v>
      </c>
    </row>
    <row r="25" spans="1:6" ht="21.75" customHeight="1">
      <c r="A25" s="1" t="s">
        <v>922</v>
      </c>
      <c r="B25" s="31" t="s">
        <v>923</v>
      </c>
      <c r="C25" s="1" t="s">
        <v>128</v>
      </c>
      <c r="D25" s="1">
        <v>2844</v>
      </c>
      <c r="E25" s="8"/>
      <c r="F25" s="3">
        <f t="shared" si="0"/>
        <v>0</v>
      </c>
    </row>
    <row r="26" spans="1:6" ht="21.75" customHeight="1">
      <c r="A26" s="1" t="s">
        <v>924</v>
      </c>
      <c r="B26" s="31" t="s">
        <v>925</v>
      </c>
      <c r="C26" s="1" t="s">
        <v>64</v>
      </c>
      <c r="D26" s="1">
        <v>1214</v>
      </c>
      <c r="E26" s="8"/>
      <c r="F26" s="3">
        <f t="shared" si="0"/>
        <v>0</v>
      </c>
    </row>
    <row r="27" spans="1:6" ht="21.75" customHeight="1">
      <c r="A27" s="1" t="s">
        <v>926</v>
      </c>
      <c r="B27" s="31" t="s">
        <v>927</v>
      </c>
      <c r="C27" s="1" t="s">
        <v>87</v>
      </c>
      <c r="D27" s="1">
        <v>3552</v>
      </c>
      <c r="E27" s="8"/>
      <c r="F27" s="3">
        <f t="shared" si="0"/>
        <v>0</v>
      </c>
    </row>
    <row r="28" spans="1:6" ht="21.75" customHeight="1">
      <c r="A28" s="1" t="s">
        <v>928</v>
      </c>
      <c r="B28" s="31" t="s">
        <v>929</v>
      </c>
      <c r="C28" s="1" t="s">
        <v>136</v>
      </c>
      <c r="D28" s="1">
        <v>16</v>
      </c>
      <c r="E28" s="8"/>
      <c r="F28" s="3">
        <f t="shared" si="0"/>
        <v>0</v>
      </c>
    </row>
    <row r="29" spans="1:6" ht="21.75" customHeight="1">
      <c r="A29" s="1" t="s">
        <v>930</v>
      </c>
      <c r="B29" s="31" t="s">
        <v>931</v>
      </c>
      <c r="C29" s="1" t="s">
        <v>136</v>
      </c>
      <c r="D29" s="1">
        <v>28</v>
      </c>
      <c r="E29" s="8"/>
      <c r="F29" s="3">
        <f t="shared" si="0"/>
        <v>0</v>
      </c>
    </row>
    <row r="30" spans="1:6" ht="21.75" customHeight="1">
      <c r="A30" s="1" t="s">
        <v>932</v>
      </c>
      <c r="B30" s="31" t="s">
        <v>933</v>
      </c>
      <c r="C30" s="1" t="s">
        <v>136</v>
      </c>
      <c r="D30" s="1">
        <v>2</v>
      </c>
      <c r="E30" s="8"/>
      <c r="F30" s="3">
        <f t="shared" si="0"/>
        <v>0</v>
      </c>
    </row>
    <row r="31" spans="1:6" ht="21.75" customHeight="1">
      <c r="A31" s="1" t="s">
        <v>934</v>
      </c>
      <c r="B31" s="31" t="s">
        <v>935</v>
      </c>
      <c r="C31" s="1" t="s">
        <v>136</v>
      </c>
      <c r="D31" s="1">
        <v>2</v>
      </c>
      <c r="E31" s="8"/>
      <c r="F31" s="3">
        <f t="shared" si="0"/>
        <v>0</v>
      </c>
    </row>
    <row r="32" spans="1:6" ht="21.75" customHeight="1">
      <c r="A32" s="1" t="s">
        <v>936</v>
      </c>
      <c r="B32" s="31" t="s">
        <v>937</v>
      </c>
      <c r="C32" s="1" t="s">
        <v>87</v>
      </c>
      <c r="D32" s="1">
        <v>1</v>
      </c>
      <c r="E32" s="8"/>
      <c r="F32" s="3">
        <f t="shared" si="0"/>
        <v>0</v>
      </c>
    </row>
    <row r="33" spans="1:6" ht="21.75" customHeight="1">
      <c r="A33" s="1" t="s">
        <v>938</v>
      </c>
      <c r="B33" s="31" t="s">
        <v>717</v>
      </c>
      <c r="C33" s="1" t="s">
        <v>128</v>
      </c>
      <c r="D33" s="1">
        <v>160</v>
      </c>
      <c r="E33" s="8"/>
      <c r="F33" s="3">
        <f t="shared" si="0"/>
        <v>0</v>
      </c>
    </row>
    <row r="34" spans="1:6" ht="21.75" customHeight="1">
      <c r="A34" s="1" t="s">
        <v>939</v>
      </c>
      <c r="B34" s="31" t="s">
        <v>940</v>
      </c>
      <c r="C34" s="1" t="s">
        <v>64</v>
      </c>
      <c r="D34" s="1">
        <v>6080</v>
      </c>
      <c r="E34" s="8"/>
      <c r="F34" s="3">
        <f t="shared" si="0"/>
        <v>0</v>
      </c>
    </row>
    <row r="35" spans="1:6" ht="21.75" customHeight="1">
      <c r="A35" s="1" t="s">
        <v>941</v>
      </c>
      <c r="B35" s="31" t="s">
        <v>942</v>
      </c>
      <c r="C35" s="1" t="s">
        <v>64</v>
      </c>
      <c r="D35" s="1">
        <v>260</v>
      </c>
      <c r="E35" s="8"/>
      <c r="F35" s="3">
        <f t="shared" si="0"/>
        <v>0</v>
      </c>
    </row>
    <row r="36" spans="1:6" ht="24.75" customHeight="1">
      <c r="A36" s="59" t="s">
        <v>153</v>
      </c>
      <c r="B36" s="60"/>
      <c r="C36" s="60"/>
      <c r="D36" s="60"/>
      <c r="E36" s="61"/>
      <c r="F36" s="36">
        <f>ROUND(SUM(F5:F35),0)</f>
        <v>0</v>
      </c>
    </row>
  </sheetData>
  <sheetProtection password="C649" sheet="1" formatColumns="0" formatRows="0"/>
  <mergeCells count="4">
    <mergeCell ref="A1:F1"/>
    <mergeCell ref="A2:F2"/>
    <mergeCell ref="A3:F3"/>
    <mergeCell ref="A36:E3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1.xml><?xml version="1.0" encoding="utf-8"?>
<worksheet xmlns="http://schemas.openxmlformats.org/spreadsheetml/2006/main" xmlns:r="http://schemas.openxmlformats.org/officeDocument/2006/relationships">
  <sheetPr>
    <tabColor theme="6"/>
  </sheetPr>
  <dimension ref="A1:F12"/>
  <sheetViews>
    <sheetView showZeros="0" view="pageBreakPreview" zoomScale="85" zoomScaleSheetLayoutView="85" zoomScalePageLayoutView="0" workbookViewId="0" topLeftCell="A1">
      <selection activeCell="F12" sqref="F12"/>
    </sheetView>
  </sheetViews>
  <sheetFormatPr defaultColWidth="8.00390625" defaultRowHeight="14.25"/>
  <cols>
    <col min="1" max="1" width="7.625" style="29"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
        <v>1157</v>
      </c>
      <c r="B2" s="57"/>
      <c r="C2" s="57"/>
      <c r="D2" s="57"/>
      <c r="E2" s="57"/>
      <c r="F2" s="57"/>
    </row>
    <row r="3" spans="1:6" s="41" customFormat="1" ht="24.75" customHeight="1">
      <c r="A3" s="47" t="s">
        <v>1164</v>
      </c>
      <c r="B3" s="47"/>
      <c r="C3" s="47"/>
      <c r="D3" s="47"/>
      <c r="E3" s="47"/>
      <c r="F3" s="47"/>
    </row>
    <row r="4" spans="1:6" s="41" customFormat="1" ht="21.75" customHeight="1">
      <c r="A4" s="19" t="s">
        <v>1150</v>
      </c>
      <c r="B4" s="19" t="s">
        <v>1177</v>
      </c>
      <c r="C4" s="19" t="s">
        <v>1178</v>
      </c>
      <c r="D4" s="19" t="s">
        <v>1152</v>
      </c>
      <c r="E4" s="19" t="s">
        <v>1179</v>
      </c>
      <c r="F4" s="19" t="s">
        <v>6</v>
      </c>
    </row>
    <row r="5" spans="1:6" ht="21.75" customHeight="1">
      <c r="A5" s="1" t="s">
        <v>943</v>
      </c>
      <c r="B5" s="31" t="s">
        <v>944</v>
      </c>
      <c r="C5" s="1" t="s">
        <v>136</v>
      </c>
      <c r="D5" s="1">
        <v>14</v>
      </c>
      <c r="E5" s="8"/>
      <c r="F5" s="3">
        <f>IF(D5="","",ROUND(ROUND(E5,2)*D5,0))</f>
        <v>0</v>
      </c>
    </row>
    <row r="6" spans="1:6" ht="21.75" customHeight="1">
      <c r="A6" s="1" t="s">
        <v>945</v>
      </c>
      <c r="B6" s="31" t="s">
        <v>946</v>
      </c>
      <c r="C6" s="1" t="s">
        <v>530</v>
      </c>
      <c r="D6" s="1">
        <v>7</v>
      </c>
      <c r="E6" s="8"/>
      <c r="F6" s="3">
        <f aca="true" t="shared" si="0" ref="F6:F11">IF(D6="","",ROUND(ROUND(E6,2)*D6,0))</f>
        <v>0</v>
      </c>
    </row>
    <row r="7" spans="1:6" ht="21.75" customHeight="1">
      <c r="A7" s="1" t="s">
        <v>947</v>
      </c>
      <c r="B7" s="31" t="s">
        <v>854</v>
      </c>
      <c r="C7" s="1" t="s">
        <v>64</v>
      </c>
      <c r="D7" s="1">
        <v>1410</v>
      </c>
      <c r="E7" s="8"/>
      <c r="F7" s="3">
        <f t="shared" si="0"/>
        <v>0</v>
      </c>
    </row>
    <row r="8" spans="1:6" ht="21.75" customHeight="1">
      <c r="A8" s="1" t="s">
        <v>948</v>
      </c>
      <c r="B8" s="31" t="s">
        <v>854</v>
      </c>
      <c r="C8" s="1" t="s">
        <v>64</v>
      </c>
      <c r="D8" s="1">
        <v>3190</v>
      </c>
      <c r="E8" s="8"/>
      <c r="F8" s="3">
        <f t="shared" si="0"/>
        <v>0</v>
      </c>
    </row>
    <row r="9" spans="1:6" ht="21.75" customHeight="1">
      <c r="A9" s="1" t="s">
        <v>949</v>
      </c>
      <c r="B9" s="31" t="s">
        <v>854</v>
      </c>
      <c r="C9" s="1" t="s">
        <v>64</v>
      </c>
      <c r="D9" s="1">
        <v>2910</v>
      </c>
      <c r="E9" s="8"/>
      <c r="F9" s="3">
        <f t="shared" si="0"/>
        <v>0</v>
      </c>
    </row>
    <row r="10" spans="1:6" ht="21.75" customHeight="1">
      <c r="A10" s="1" t="s">
        <v>950</v>
      </c>
      <c r="B10" s="31" t="s">
        <v>905</v>
      </c>
      <c r="C10" s="1" t="s">
        <v>64</v>
      </c>
      <c r="D10" s="1">
        <v>420</v>
      </c>
      <c r="E10" s="8"/>
      <c r="F10" s="3">
        <f t="shared" si="0"/>
        <v>0</v>
      </c>
    </row>
    <row r="11" spans="1:6" ht="21.75" customHeight="1">
      <c r="A11" s="1" t="s">
        <v>951</v>
      </c>
      <c r="B11" s="31" t="s">
        <v>715</v>
      </c>
      <c r="C11" s="1" t="s">
        <v>64</v>
      </c>
      <c r="D11" s="1">
        <v>35</v>
      </c>
      <c r="E11" s="8"/>
      <c r="F11" s="3">
        <f t="shared" si="0"/>
        <v>0</v>
      </c>
    </row>
    <row r="12" spans="1:6" ht="24.75" customHeight="1">
      <c r="A12" s="59" t="s">
        <v>952</v>
      </c>
      <c r="B12" s="60"/>
      <c r="C12" s="60"/>
      <c r="D12" s="60"/>
      <c r="E12" s="61"/>
      <c r="F12" s="36">
        <f>ROUND(SUM(F5:F11),0)</f>
        <v>0</v>
      </c>
    </row>
  </sheetData>
  <sheetProtection password="C649" sheet="1" formatColumns="0" formatRows="0"/>
  <mergeCells count="4">
    <mergeCell ref="A1:F1"/>
    <mergeCell ref="A2:F2"/>
    <mergeCell ref="A3:F3"/>
    <mergeCell ref="A12:E1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2.xml><?xml version="1.0" encoding="utf-8"?>
<worksheet xmlns="http://schemas.openxmlformats.org/spreadsheetml/2006/main" xmlns:r="http://schemas.openxmlformats.org/officeDocument/2006/relationships">
  <sheetPr>
    <tabColor theme="6"/>
  </sheetPr>
  <dimension ref="A1:F88"/>
  <sheetViews>
    <sheetView showZeros="0" view="pageBreakPreview" zoomScale="85" zoomScaleSheetLayoutView="85" zoomScalePageLayoutView="0" workbookViewId="0" topLeftCell="A1">
      <selection activeCell="A2" sqref="A2:F2"/>
    </sheetView>
  </sheetViews>
  <sheetFormatPr defaultColWidth="8.00390625" defaultRowHeight="14.25"/>
  <cols>
    <col min="1" max="1" width="7.625" style="10" customWidth="1"/>
    <col min="2" max="2" width="28.625" style="10"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
        <v>1156</v>
      </c>
      <c r="B2" s="57"/>
      <c r="C2" s="57"/>
      <c r="D2" s="57"/>
      <c r="E2" s="57"/>
      <c r="F2" s="57"/>
    </row>
    <row r="3" spans="1:6" s="41" customFormat="1" ht="24.75" customHeight="1">
      <c r="A3" s="47" t="s">
        <v>1149</v>
      </c>
      <c r="B3" s="47"/>
      <c r="C3" s="47"/>
      <c r="D3" s="47"/>
      <c r="E3" s="47"/>
      <c r="F3" s="47"/>
    </row>
    <row r="4" spans="1:6" s="41" customFormat="1" ht="21.75" customHeight="1">
      <c r="A4" s="19" t="s">
        <v>1150</v>
      </c>
      <c r="B4" s="19" t="s">
        <v>1174</v>
      </c>
      <c r="C4" s="19" t="s">
        <v>1175</v>
      </c>
      <c r="D4" s="19" t="s">
        <v>1176</v>
      </c>
      <c r="E4" s="19" t="s">
        <v>1153</v>
      </c>
      <c r="F4" s="19" t="s">
        <v>6</v>
      </c>
    </row>
    <row r="5" spans="1:6" ht="21.75" customHeight="1">
      <c r="A5" s="1" t="s">
        <v>953</v>
      </c>
      <c r="B5" s="30" t="s">
        <v>954</v>
      </c>
      <c r="C5" s="1" t="s">
        <v>13</v>
      </c>
      <c r="D5" s="1"/>
      <c r="E5" s="3"/>
      <c r="F5" s="3">
        <f>IF(D5="","",ROUND(ROUND(E5,2)*D5,0))</f>
      </c>
    </row>
    <row r="6" spans="1:6" ht="21.75" customHeight="1">
      <c r="A6" s="1" t="s">
        <v>955</v>
      </c>
      <c r="B6" s="30" t="s">
        <v>956</v>
      </c>
      <c r="C6" s="1" t="s">
        <v>87</v>
      </c>
      <c r="D6" s="1">
        <v>95</v>
      </c>
      <c r="E6" s="35"/>
      <c r="F6" s="3">
        <f aca="true" t="shared" si="0" ref="F6:F69">IF(D6="","",ROUND(ROUND(E6,2)*D6,0))</f>
        <v>0</v>
      </c>
    </row>
    <row r="7" spans="1:6" ht="21.75" customHeight="1">
      <c r="A7" s="1" t="s">
        <v>957</v>
      </c>
      <c r="B7" s="30" t="s">
        <v>958</v>
      </c>
      <c r="C7" s="1" t="s">
        <v>87</v>
      </c>
      <c r="D7" s="1">
        <v>95</v>
      </c>
      <c r="E7" s="35"/>
      <c r="F7" s="3">
        <f t="shared" si="0"/>
        <v>0</v>
      </c>
    </row>
    <row r="8" spans="1:6" ht="21.75" customHeight="1">
      <c r="A8" s="1" t="s">
        <v>959</v>
      </c>
      <c r="B8" s="30" t="s">
        <v>960</v>
      </c>
      <c r="C8" s="1" t="s">
        <v>961</v>
      </c>
      <c r="D8" s="1">
        <v>285</v>
      </c>
      <c r="E8" s="35"/>
      <c r="F8" s="3">
        <f t="shared" si="0"/>
        <v>0</v>
      </c>
    </row>
    <row r="9" spans="1:6" ht="21.75" customHeight="1">
      <c r="A9" s="1" t="s">
        <v>962</v>
      </c>
      <c r="B9" s="30" t="s">
        <v>963</v>
      </c>
      <c r="C9" s="1" t="s">
        <v>961</v>
      </c>
      <c r="D9" s="1">
        <v>20</v>
      </c>
      <c r="E9" s="35"/>
      <c r="F9" s="3">
        <f t="shared" si="0"/>
        <v>0</v>
      </c>
    </row>
    <row r="10" spans="1:6" ht="21.75" customHeight="1">
      <c r="A10" s="1" t="s">
        <v>962</v>
      </c>
      <c r="B10" s="30" t="s">
        <v>964</v>
      </c>
      <c r="C10" s="1" t="s">
        <v>961</v>
      </c>
      <c r="D10" s="1">
        <v>20</v>
      </c>
      <c r="E10" s="35"/>
      <c r="F10" s="3">
        <f t="shared" si="0"/>
        <v>0</v>
      </c>
    </row>
    <row r="11" spans="1:6" ht="21.75" customHeight="1">
      <c r="A11" s="1" t="s">
        <v>965</v>
      </c>
      <c r="B11" s="30" t="s">
        <v>966</v>
      </c>
      <c r="C11" s="1" t="s">
        <v>64</v>
      </c>
      <c r="D11" s="1">
        <v>124</v>
      </c>
      <c r="E11" s="35"/>
      <c r="F11" s="3">
        <f t="shared" si="0"/>
        <v>0</v>
      </c>
    </row>
    <row r="12" spans="1:6" ht="21.75" customHeight="1">
      <c r="A12" s="1" t="s">
        <v>967</v>
      </c>
      <c r="B12" s="30" t="s">
        <v>968</v>
      </c>
      <c r="C12" s="1" t="s">
        <v>64</v>
      </c>
      <c r="D12" s="1">
        <v>247</v>
      </c>
      <c r="E12" s="35"/>
      <c r="F12" s="3">
        <f t="shared" si="0"/>
        <v>0</v>
      </c>
    </row>
    <row r="13" spans="1:6" ht="21.75" customHeight="1">
      <c r="A13" s="1" t="s">
        <v>969</v>
      </c>
      <c r="B13" s="30" t="s">
        <v>970</v>
      </c>
      <c r="C13" s="1" t="s">
        <v>64</v>
      </c>
      <c r="D13" s="1">
        <v>2912</v>
      </c>
      <c r="E13" s="35"/>
      <c r="F13" s="3">
        <f t="shared" si="0"/>
        <v>0</v>
      </c>
    </row>
    <row r="14" spans="1:6" ht="21.75" customHeight="1">
      <c r="A14" s="1" t="s">
        <v>971</v>
      </c>
      <c r="B14" s="30" t="s">
        <v>972</v>
      </c>
      <c r="C14" s="1" t="s">
        <v>128</v>
      </c>
      <c r="D14" s="1">
        <v>95</v>
      </c>
      <c r="E14" s="35"/>
      <c r="F14" s="3">
        <f t="shared" si="0"/>
        <v>0</v>
      </c>
    </row>
    <row r="15" spans="1:6" ht="21.75" customHeight="1">
      <c r="A15" s="1" t="s">
        <v>973</v>
      </c>
      <c r="B15" s="30" t="s">
        <v>974</v>
      </c>
      <c r="C15" s="1" t="s">
        <v>128</v>
      </c>
      <c r="D15" s="1">
        <v>95</v>
      </c>
      <c r="E15" s="35"/>
      <c r="F15" s="3">
        <f t="shared" si="0"/>
        <v>0</v>
      </c>
    </row>
    <row r="16" spans="1:6" ht="21.75" customHeight="1">
      <c r="A16" s="1" t="s">
        <v>975</v>
      </c>
      <c r="B16" s="30" t="s">
        <v>976</v>
      </c>
      <c r="C16" s="1" t="s">
        <v>128</v>
      </c>
      <c r="D16" s="1">
        <v>95</v>
      </c>
      <c r="E16" s="35"/>
      <c r="F16" s="3">
        <f t="shared" si="0"/>
        <v>0</v>
      </c>
    </row>
    <row r="17" spans="1:6" ht="21.75" customHeight="1">
      <c r="A17" s="1" t="s">
        <v>977</v>
      </c>
      <c r="B17" s="30" t="s">
        <v>978</v>
      </c>
      <c r="C17" s="1" t="s">
        <v>128</v>
      </c>
      <c r="D17" s="1">
        <v>2</v>
      </c>
      <c r="E17" s="35"/>
      <c r="F17" s="3">
        <f t="shared" si="0"/>
        <v>0</v>
      </c>
    </row>
    <row r="18" spans="1:6" ht="21.75" customHeight="1">
      <c r="A18" s="1" t="s">
        <v>979</v>
      </c>
      <c r="B18" s="30" t="s">
        <v>980</v>
      </c>
      <c r="C18" s="1" t="s">
        <v>128</v>
      </c>
      <c r="D18" s="1">
        <v>3</v>
      </c>
      <c r="E18" s="35"/>
      <c r="F18" s="3">
        <f t="shared" si="0"/>
        <v>0</v>
      </c>
    </row>
    <row r="19" spans="1:6" ht="21.75" customHeight="1">
      <c r="A19" s="1" t="s">
        <v>981</v>
      </c>
      <c r="B19" s="30" t="s">
        <v>982</v>
      </c>
      <c r="C19" s="1" t="s">
        <v>128</v>
      </c>
      <c r="D19" s="1">
        <v>9</v>
      </c>
      <c r="E19" s="35"/>
      <c r="F19" s="3">
        <f t="shared" si="0"/>
        <v>0</v>
      </c>
    </row>
    <row r="20" spans="1:6" ht="21.75" customHeight="1">
      <c r="A20" s="1" t="s">
        <v>983</v>
      </c>
      <c r="B20" s="30" t="s">
        <v>984</v>
      </c>
      <c r="C20" s="1" t="s">
        <v>128</v>
      </c>
      <c r="D20" s="1">
        <v>4</v>
      </c>
      <c r="E20" s="35"/>
      <c r="F20" s="3">
        <f t="shared" si="0"/>
        <v>0</v>
      </c>
    </row>
    <row r="21" spans="1:6" ht="21.75" customHeight="1">
      <c r="A21" s="1" t="s">
        <v>985</v>
      </c>
      <c r="B21" s="30" t="s">
        <v>986</v>
      </c>
      <c r="C21" s="1" t="s">
        <v>128</v>
      </c>
      <c r="D21" s="1">
        <v>2</v>
      </c>
      <c r="E21" s="35"/>
      <c r="F21" s="3">
        <f t="shared" si="0"/>
        <v>0</v>
      </c>
    </row>
    <row r="22" spans="1:6" ht="21.75" customHeight="1">
      <c r="A22" s="1" t="s">
        <v>987</v>
      </c>
      <c r="B22" s="30" t="s">
        <v>988</v>
      </c>
      <c r="C22" s="1" t="s">
        <v>128</v>
      </c>
      <c r="D22" s="1">
        <v>4</v>
      </c>
      <c r="E22" s="35"/>
      <c r="F22" s="3">
        <f t="shared" si="0"/>
        <v>0</v>
      </c>
    </row>
    <row r="23" spans="1:6" ht="21.75" customHeight="1">
      <c r="A23" s="1" t="s">
        <v>989</v>
      </c>
      <c r="B23" s="30" t="s">
        <v>990</v>
      </c>
      <c r="C23" s="1" t="s">
        <v>128</v>
      </c>
      <c r="D23" s="1">
        <v>22</v>
      </c>
      <c r="E23" s="35"/>
      <c r="F23" s="3">
        <f t="shared" si="0"/>
        <v>0</v>
      </c>
    </row>
    <row r="24" spans="1:6" ht="21.75" customHeight="1">
      <c r="A24" s="1" t="s">
        <v>991</v>
      </c>
      <c r="B24" s="30" t="s">
        <v>992</v>
      </c>
      <c r="C24" s="1" t="s">
        <v>128</v>
      </c>
      <c r="D24" s="1">
        <v>1</v>
      </c>
      <c r="E24" s="35"/>
      <c r="F24" s="3">
        <f t="shared" si="0"/>
        <v>0</v>
      </c>
    </row>
    <row r="25" spans="1:6" ht="21.75" customHeight="1">
      <c r="A25" s="1" t="s">
        <v>993</v>
      </c>
      <c r="B25" s="30" t="s">
        <v>994</v>
      </c>
      <c r="C25" s="1" t="s">
        <v>128</v>
      </c>
      <c r="D25" s="1">
        <v>1</v>
      </c>
      <c r="E25" s="35"/>
      <c r="F25" s="3">
        <f t="shared" si="0"/>
        <v>0</v>
      </c>
    </row>
    <row r="26" spans="1:6" ht="21.75" customHeight="1">
      <c r="A26" s="1" t="s">
        <v>995</v>
      </c>
      <c r="B26" s="30" t="s">
        <v>996</v>
      </c>
      <c r="C26" s="1" t="s">
        <v>128</v>
      </c>
      <c r="D26" s="1">
        <v>1</v>
      </c>
      <c r="E26" s="35"/>
      <c r="F26" s="3">
        <f t="shared" si="0"/>
        <v>0</v>
      </c>
    </row>
    <row r="27" spans="1:6" ht="21.75" customHeight="1">
      <c r="A27" s="1" t="s">
        <v>997</v>
      </c>
      <c r="B27" s="30" t="s">
        <v>998</v>
      </c>
      <c r="C27" s="1" t="s">
        <v>87</v>
      </c>
      <c r="D27" s="1">
        <v>4</v>
      </c>
      <c r="E27" s="35"/>
      <c r="F27" s="3">
        <f t="shared" si="0"/>
        <v>0</v>
      </c>
    </row>
    <row r="28" spans="1:6" ht="21.75" customHeight="1">
      <c r="A28" s="1" t="s">
        <v>999</v>
      </c>
      <c r="B28" s="30" t="s">
        <v>1000</v>
      </c>
      <c r="C28" s="1" t="s">
        <v>87</v>
      </c>
      <c r="D28" s="1">
        <v>4</v>
      </c>
      <c r="E28" s="35"/>
      <c r="F28" s="3">
        <f t="shared" si="0"/>
        <v>0</v>
      </c>
    </row>
    <row r="29" spans="1:6" ht="21.75" customHeight="1">
      <c r="A29" s="1" t="s">
        <v>1001</v>
      </c>
      <c r="B29" s="30" t="s">
        <v>1002</v>
      </c>
      <c r="C29" s="1" t="s">
        <v>128</v>
      </c>
      <c r="D29" s="1">
        <v>1646</v>
      </c>
      <c r="E29" s="35"/>
      <c r="F29" s="3">
        <f t="shared" si="0"/>
        <v>0</v>
      </c>
    </row>
    <row r="30" spans="1:6" ht="21.75" customHeight="1">
      <c r="A30" s="1" t="s">
        <v>1003</v>
      </c>
      <c r="B30" s="30" t="s">
        <v>1004</v>
      </c>
      <c r="C30" s="1" t="s">
        <v>146</v>
      </c>
      <c r="D30" s="1">
        <v>19</v>
      </c>
      <c r="E30" s="35"/>
      <c r="F30" s="3">
        <f t="shared" si="0"/>
        <v>0</v>
      </c>
    </row>
    <row r="31" spans="1:6" ht="21.75" customHeight="1">
      <c r="A31" s="1" t="s">
        <v>1005</v>
      </c>
      <c r="B31" s="30" t="s">
        <v>1006</v>
      </c>
      <c r="C31" s="1" t="s">
        <v>64</v>
      </c>
      <c r="D31" s="1">
        <v>1000</v>
      </c>
      <c r="E31" s="35"/>
      <c r="F31" s="3">
        <f t="shared" si="0"/>
        <v>0</v>
      </c>
    </row>
    <row r="32" spans="1:6" ht="21.75" customHeight="1">
      <c r="A32" s="1" t="s">
        <v>1007</v>
      </c>
      <c r="B32" s="30" t="s">
        <v>1008</v>
      </c>
      <c r="C32" s="1" t="s">
        <v>64</v>
      </c>
      <c r="D32" s="1">
        <v>1000</v>
      </c>
      <c r="E32" s="35"/>
      <c r="F32" s="3">
        <f t="shared" si="0"/>
        <v>0</v>
      </c>
    </row>
    <row r="33" spans="1:6" ht="21.75" customHeight="1">
      <c r="A33" s="1" t="s">
        <v>1009</v>
      </c>
      <c r="B33" s="30" t="s">
        <v>1010</v>
      </c>
      <c r="C33" s="1" t="s">
        <v>128</v>
      </c>
      <c r="D33" s="1">
        <v>240</v>
      </c>
      <c r="E33" s="35"/>
      <c r="F33" s="3">
        <f t="shared" si="0"/>
        <v>0</v>
      </c>
    </row>
    <row r="34" spans="1:6" ht="21.75" customHeight="1">
      <c r="A34" s="1" t="s">
        <v>1011</v>
      </c>
      <c r="B34" s="30" t="s">
        <v>1012</v>
      </c>
      <c r="C34" s="1" t="s">
        <v>128</v>
      </c>
      <c r="D34" s="1">
        <v>2</v>
      </c>
      <c r="E34" s="35"/>
      <c r="F34" s="3">
        <f t="shared" si="0"/>
        <v>0</v>
      </c>
    </row>
    <row r="35" spans="1:6" ht="21.75" customHeight="1">
      <c r="A35" s="1" t="s">
        <v>1013</v>
      </c>
      <c r="B35" s="30" t="s">
        <v>1014</v>
      </c>
      <c r="C35" s="1" t="s">
        <v>87</v>
      </c>
      <c r="D35" s="1">
        <v>6</v>
      </c>
      <c r="E35" s="35"/>
      <c r="F35" s="3">
        <f t="shared" si="0"/>
        <v>0</v>
      </c>
    </row>
    <row r="36" spans="1:6" ht="21.75" customHeight="1">
      <c r="A36" s="1" t="s">
        <v>1015</v>
      </c>
      <c r="B36" s="30" t="s">
        <v>1016</v>
      </c>
      <c r="C36" s="1" t="s">
        <v>64</v>
      </c>
      <c r="D36" s="1">
        <v>200</v>
      </c>
      <c r="E36" s="35"/>
      <c r="F36" s="3">
        <f t="shared" si="0"/>
        <v>0</v>
      </c>
    </row>
    <row r="37" spans="1:6" ht="21.75" customHeight="1">
      <c r="A37" s="1" t="s">
        <v>1017</v>
      </c>
      <c r="B37" s="30" t="s">
        <v>1018</v>
      </c>
      <c r="C37" s="1" t="s">
        <v>87</v>
      </c>
      <c r="D37" s="1">
        <v>3</v>
      </c>
      <c r="E37" s="35"/>
      <c r="F37" s="3">
        <f t="shared" si="0"/>
        <v>0</v>
      </c>
    </row>
    <row r="38" spans="1:6" ht="21.75" customHeight="1">
      <c r="A38" s="1" t="s">
        <v>1019</v>
      </c>
      <c r="B38" s="30" t="s">
        <v>1020</v>
      </c>
      <c r="C38" s="1" t="s">
        <v>146</v>
      </c>
      <c r="D38" s="1">
        <v>1</v>
      </c>
      <c r="E38" s="35"/>
      <c r="F38" s="3">
        <f t="shared" si="0"/>
        <v>0</v>
      </c>
    </row>
    <row r="39" spans="1:6" ht="21.75" customHeight="1">
      <c r="A39" s="1" t="s">
        <v>1021</v>
      </c>
      <c r="B39" s="30" t="s">
        <v>1022</v>
      </c>
      <c r="C39" s="1" t="s">
        <v>64</v>
      </c>
      <c r="D39" s="1">
        <v>850</v>
      </c>
      <c r="E39" s="35"/>
      <c r="F39" s="3">
        <f t="shared" si="0"/>
        <v>0</v>
      </c>
    </row>
    <row r="40" spans="1:6" ht="21.75" customHeight="1">
      <c r="A40" s="1" t="s">
        <v>1023</v>
      </c>
      <c r="B40" s="30" t="s">
        <v>1022</v>
      </c>
      <c r="C40" s="1" t="s">
        <v>64</v>
      </c>
      <c r="D40" s="1">
        <v>850</v>
      </c>
      <c r="E40" s="35"/>
      <c r="F40" s="3">
        <f t="shared" si="0"/>
        <v>0</v>
      </c>
    </row>
    <row r="41" spans="1:6" ht="21.75" customHeight="1">
      <c r="A41" s="1" t="s">
        <v>1024</v>
      </c>
      <c r="B41" s="30" t="s">
        <v>152</v>
      </c>
      <c r="C41" s="1" t="s">
        <v>64</v>
      </c>
      <c r="D41" s="1">
        <v>850</v>
      </c>
      <c r="E41" s="35"/>
      <c r="F41" s="3">
        <f t="shared" si="0"/>
        <v>0</v>
      </c>
    </row>
    <row r="42" spans="1:6" ht="21.75" customHeight="1">
      <c r="A42" s="1" t="s">
        <v>1025</v>
      </c>
      <c r="B42" s="30" t="s">
        <v>1026</v>
      </c>
      <c r="C42" s="1"/>
      <c r="D42" s="1"/>
      <c r="E42" s="3"/>
      <c r="F42" s="3">
        <f t="shared" si="0"/>
      </c>
    </row>
    <row r="43" spans="1:6" ht="21.75" customHeight="1">
      <c r="A43" s="1" t="s">
        <v>1027</v>
      </c>
      <c r="B43" s="30" t="s">
        <v>1028</v>
      </c>
      <c r="C43" s="1" t="s">
        <v>136</v>
      </c>
      <c r="D43" s="1">
        <v>2</v>
      </c>
      <c r="E43" s="35"/>
      <c r="F43" s="3">
        <f t="shared" si="0"/>
        <v>0</v>
      </c>
    </row>
    <row r="44" spans="1:6" ht="21.75" customHeight="1">
      <c r="A44" s="1" t="s">
        <v>1029</v>
      </c>
      <c r="B44" s="30" t="s">
        <v>1030</v>
      </c>
      <c r="C44" s="1" t="s">
        <v>136</v>
      </c>
      <c r="D44" s="1">
        <v>1</v>
      </c>
      <c r="E44" s="35"/>
      <c r="F44" s="3">
        <f t="shared" si="0"/>
        <v>0</v>
      </c>
    </row>
    <row r="45" spans="1:6" ht="21.75" customHeight="1">
      <c r="A45" s="1" t="s">
        <v>1031</v>
      </c>
      <c r="B45" s="30" t="s">
        <v>1032</v>
      </c>
      <c r="C45" s="1" t="s">
        <v>136</v>
      </c>
      <c r="D45" s="1">
        <v>1</v>
      </c>
      <c r="E45" s="35"/>
      <c r="F45" s="3">
        <f t="shared" si="0"/>
        <v>0</v>
      </c>
    </row>
    <row r="46" spans="1:6" ht="21.75" customHeight="1">
      <c r="A46" s="1" t="s">
        <v>1033</v>
      </c>
      <c r="B46" s="30" t="s">
        <v>1034</v>
      </c>
      <c r="C46" s="1" t="s">
        <v>87</v>
      </c>
      <c r="D46" s="1">
        <v>1</v>
      </c>
      <c r="E46" s="35"/>
      <c r="F46" s="3">
        <f t="shared" si="0"/>
        <v>0</v>
      </c>
    </row>
    <row r="47" spans="1:6" ht="21.75" customHeight="1">
      <c r="A47" s="1" t="s">
        <v>1196</v>
      </c>
      <c r="B47" s="30" t="s">
        <v>1035</v>
      </c>
      <c r="C47" s="1" t="s">
        <v>87</v>
      </c>
      <c r="D47" s="1">
        <v>1</v>
      </c>
      <c r="E47" s="35"/>
      <c r="F47" s="3">
        <f t="shared" si="0"/>
        <v>0</v>
      </c>
    </row>
    <row r="48" spans="1:6" ht="21.75" customHeight="1">
      <c r="A48" s="1" t="s">
        <v>1036</v>
      </c>
      <c r="B48" s="30" t="s">
        <v>791</v>
      </c>
      <c r="C48" s="1" t="s">
        <v>87</v>
      </c>
      <c r="D48" s="1">
        <v>1</v>
      </c>
      <c r="E48" s="35"/>
      <c r="F48" s="3">
        <f t="shared" si="0"/>
        <v>0</v>
      </c>
    </row>
    <row r="49" spans="1:6" ht="21.75" customHeight="1">
      <c r="A49" s="1" t="s">
        <v>1037</v>
      </c>
      <c r="B49" s="30" t="s">
        <v>1038</v>
      </c>
      <c r="C49" s="1" t="s">
        <v>87</v>
      </c>
      <c r="D49" s="1">
        <v>1</v>
      </c>
      <c r="E49" s="35"/>
      <c r="F49" s="3">
        <f t="shared" si="0"/>
        <v>0</v>
      </c>
    </row>
    <row r="50" spans="1:6" ht="21.75" customHeight="1">
      <c r="A50" s="1" t="s">
        <v>1039</v>
      </c>
      <c r="B50" s="30" t="s">
        <v>1040</v>
      </c>
      <c r="C50" s="1" t="s">
        <v>64</v>
      </c>
      <c r="D50" s="1">
        <v>200</v>
      </c>
      <c r="E50" s="35"/>
      <c r="F50" s="3">
        <f t="shared" si="0"/>
        <v>0</v>
      </c>
    </row>
    <row r="51" spans="1:6" ht="21.75" customHeight="1">
      <c r="A51" s="1" t="s">
        <v>1041</v>
      </c>
      <c r="B51" s="30" t="s">
        <v>1042</v>
      </c>
      <c r="C51" s="1" t="s">
        <v>64</v>
      </c>
      <c r="D51" s="1">
        <v>30</v>
      </c>
      <c r="E51" s="35"/>
      <c r="F51" s="3">
        <f t="shared" si="0"/>
        <v>0</v>
      </c>
    </row>
    <row r="52" spans="1:6" ht="21.75" customHeight="1">
      <c r="A52" s="1" t="s">
        <v>1043</v>
      </c>
      <c r="B52" s="30" t="s">
        <v>1044</v>
      </c>
      <c r="C52" s="1" t="s">
        <v>64</v>
      </c>
      <c r="D52" s="1">
        <v>15</v>
      </c>
      <c r="E52" s="35"/>
      <c r="F52" s="3">
        <f t="shared" si="0"/>
        <v>0</v>
      </c>
    </row>
    <row r="53" spans="1:6" ht="21.75" customHeight="1">
      <c r="A53" s="1" t="s">
        <v>1045</v>
      </c>
      <c r="B53" s="30" t="s">
        <v>1046</v>
      </c>
      <c r="C53" s="1" t="s">
        <v>64</v>
      </c>
      <c r="D53" s="1">
        <v>200</v>
      </c>
      <c r="E53" s="35"/>
      <c r="F53" s="3">
        <f t="shared" si="0"/>
        <v>0</v>
      </c>
    </row>
    <row r="54" spans="1:6" ht="21.75" customHeight="1">
      <c r="A54" s="1" t="s">
        <v>1047</v>
      </c>
      <c r="B54" s="30" t="s">
        <v>152</v>
      </c>
      <c r="C54" s="1" t="s">
        <v>64</v>
      </c>
      <c r="D54" s="1">
        <v>100</v>
      </c>
      <c r="E54" s="35"/>
      <c r="F54" s="3">
        <f t="shared" si="0"/>
        <v>0</v>
      </c>
    </row>
    <row r="55" spans="1:6" ht="21.75" customHeight="1">
      <c r="A55" s="1" t="s">
        <v>1048</v>
      </c>
      <c r="B55" s="30" t="s">
        <v>1049</v>
      </c>
      <c r="C55" s="1" t="s">
        <v>87</v>
      </c>
      <c r="D55" s="1">
        <v>1</v>
      </c>
      <c r="E55" s="35"/>
      <c r="F55" s="3">
        <f t="shared" si="0"/>
        <v>0</v>
      </c>
    </row>
    <row r="56" spans="1:6" ht="21.75" customHeight="1">
      <c r="A56" s="1" t="s">
        <v>1050</v>
      </c>
      <c r="B56" s="30" t="s">
        <v>1051</v>
      </c>
      <c r="C56" s="1" t="s">
        <v>128</v>
      </c>
      <c r="D56" s="1">
        <v>7</v>
      </c>
      <c r="E56" s="35"/>
      <c r="F56" s="3">
        <f t="shared" si="0"/>
        <v>0</v>
      </c>
    </row>
    <row r="57" spans="1:6" ht="21.75" customHeight="1">
      <c r="A57" s="1" t="s">
        <v>1052</v>
      </c>
      <c r="B57" s="30" t="s">
        <v>1053</v>
      </c>
      <c r="C57" s="1" t="s">
        <v>128</v>
      </c>
      <c r="D57" s="1">
        <v>2</v>
      </c>
      <c r="E57" s="35"/>
      <c r="F57" s="3">
        <f t="shared" si="0"/>
        <v>0</v>
      </c>
    </row>
    <row r="58" spans="1:6" ht="21.75" customHeight="1">
      <c r="A58" s="1" t="s">
        <v>1054</v>
      </c>
      <c r="B58" s="30" t="s">
        <v>1055</v>
      </c>
      <c r="C58" s="1" t="s">
        <v>128</v>
      </c>
      <c r="D58" s="1">
        <v>2</v>
      </c>
      <c r="E58" s="35"/>
      <c r="F58" s="3">
        <f t="shared" si="0"/>
        <v>0</v>
      </c>
    </row>
    <row r="59" spans="1:6" ht="21.75" customHeight="1">
      <c r="A59" s="1" t="s">
        <v>1056</v>
      </c>
      <c r="B59" s="30" t="s">
        <v>1057</v>
      </c>
      <c r="C59" s="1" t="s">
        <v>128</v>
      </c>
      <c r="D59" s="1">
        <v>4</v>
      </c>
      <c r="E59" s="35"/>
      <c r="F59" s="3">
        <f t="shared" si="0"/>
        <v>0</v>
      </c>
    </row>
    <row r="60" spans="1:6" ht="21.75" customHeight="1">
      <c r="A60" s="1" t="s">
        <v>1058</v>
      </c>
      <c r="B60" s="30" t="s">
        <v>1059</v>
      </c>
      <c r="C60" s="1" t="s">
        <v>128</v>
      </c>
      <c r="D60" s="1">
        <v>60</v>
      </c>
      <c r="E60" s="35"/>
      <c r="F60" s="3">
        <f t="shared" si="0"/>
        <v>0</v>
      </c>
    </row>
    <row r="61" spans="1:6" ht="21.75" customHeight="1">
      <c r="A61" s="1" t="s">
        <v>1060</v>
      </c>
      <c r="B61" s="30" t="s">
        <v>1061</v>
      </c>
      <c r="C61" s="1" t="s">
        <v>128</v>
      </c>
      <c r="D61" s="1">
        <v>4</v>
      </c>
      <c r="E61" s="35"/>
      <c r="F61" s="3">
        <f t="shared" si="0"/>
        <v>0</v>
      </c>
    </row>
    <row r="62" spans="1:6" ht="21.75" customHeight="1">
      <c r="A62" s="1" t="s">
        <v>1062</v>
      </c>
      <c r="B62" s="30" t="s">
        <v>1063</v>
      </c>
      <c r="C62" s="1" t="s">
        <v>128</v>
      </c>
      <c r="D62" s="1">
        <v>4</v>
      </c>
      <c r="E62" s="35"/>
      <c r="F62" s="3">
        <f t="shared" si="0"/>
        <v>0</v>
      </c>
    </row>
    <row r="63" spans="1:6" ht="21.75" customHeight="1">
      <c r="A63" s="1" t="s">
        <v>1064</v>
      </c>
      <c r="B63" s="30" t="s">
        <v>1065</v>
      </c>
      <c r="C63" s="1" t="s">
        <v>13</v>
      </c>
      <c r="D63" s="1"/>
      <c r="E63" s="1"/>
      <c r="F63" s="3">
        <f t="shared" si="0"/>
      </c>
    </row>
    <row r="64" spans="1:6" ht="21.75" customHeight="1">
      <c r="A64" s="1" t="s">
        <v>1066</v>
      </c>
      <c r="B64" s="30" t="s">
        <v>1067</v>
      </c>
      <c r="C64" s="1" t="s">
        <v>64</v>
      </c>
      <c r="D64" s="1">
        <v>9312</v>
      </c>
      <c r="E64" s="35"/>
      <c r="F64" s="3">
        <f t="shared" si="0"/>
        <v>0</v>
      </c>
    </row>
    <row r="65" spans="1:6" ht="21.75" customHeight="1">
      <c r="A65" s="1" t="s">
        <v>1068</v>
      </c>
      <c r="B65" s="30" t="s">
        <v>1069</v>
      </c>
      <c r="C65" s="1" t="s">
        <v>143</v>
      </c>
      <c r="D65" s="1">
        <v>42</v>
      </c>
      <c r="E65" s="35"/>
      <c r="F65" s="3">
        <f t="shared" si="0"/>
        <v>0</v>
      </c>
    </row>
    <row r="66" spans="1:6" ht="21.75" customHeight="1">
      <c r="A66" s="1" t="s">
        <v>1070</v>
      </c>
      <c r="B66" s="30" t="s">
        <v>1071</v>
      </c>
      <c r="C66" s="1" t="s">
        <v>128</v>
      </c>
      <c r="D66" s="1">
        <v>42</v>
      </c>
      <c r="E66" s="35"/>
      <c r="F66" s="3">
        <f t="shared" si="0"/>
        <v>0</v>
      </c>
    </row>
    <row r="67" spans="1:6" ht="21.75" customHeight="1">
      <c r="A67" s="1" t="s">
        <v>1072</v>
      </c>
      <c r="B67" s="30" t="s">
        <v>1073</v>
      </c>
      <c r="C67" s="1" t="s">
        <v>136</v>
      </c>
      <c r="D67" s="1">
        <v>21</v>
      </c>
      <c r="E67" s="35"/>
      <c r="F67" s="3">
        <f t="shared" si="0"/>
        <v>0</v>
      </c>
    </row>
    <row r="68" spans="1:6" ht="21.75" customHeight="1">
      <c r="A68" s="1" t="s">
        <v>1074</v>
      </c>
      <c r="B68" s="30" t="s">
        <v>1075</v>
      </c>
      <c r="C68" s="1" t="s">
        <v>64</v>
      </c>
      <c r="D68" s="1">
        <v>2500</v>
      </c>
      <c r="E68" s="35"/>
      <c r="F68" s="3">
        <f t="shared" si="0"/>
        <v>0</v>
      </c>
    </row>
    <row r="69" spans="1:6" ht="21.75" customHeight="1">
      <c r="A69" s="1" t="s">
        <v>1076</v>
      </c>
      <c r="B69" s="30" t="s">
        <v>1075</v>
      </c>
      <c r="C69" s="1" t="s">
        <v>64</v>
      </c>
      <c r="D69" s="1">
        <v>4640</v>
      </c>
      <c r="E69" s="35"/>
      <c r="F69" s="3">
        <f t="shared" si="0"/>
        <v>0</v>
      </c>
    </row>
    <row r="70" spans="1:6" ht="21.75" customHeight="1">
      <c r="A70" s="1" t="s">
        <v>1077</v>
      </c>
      <c r="B70" s="30" t="s">
        <v>1075</v>
      </c>
      <c r="C70" s="1" t="s">
        <v>64</v>
      </c>
      <c r="D70" s="1">
        <v>2480</v>
      </c>
      <c r="E70" s="35"/>
      <c r="F70" s="3">
        <f aca="true" t="shared" si="1" ref="F70:F87">IF(D70="","",ROUND(ROUND(E70,2)*D70,0))</f>
        <v>0</v>
      </c>
    </row>
    <row r="71" spans="1:6" ht="21.75" customHeight="1">
      <c r="A71" s="1" t="s">
        <v>1078</v>
      </c>
      <c r="B71" s="30" t="s">
        <v>1075</v>
      </c>
      <c r="C71" s="1" t="s">
        <v>64</v>
      </c>
      <c r="D71" s="1">
        <v>252</v>
      </c>
      <c r="E71" s="35"/>
      <c r="F71" s="3">
        <f t="shared" si="1"/>
        <v>0</v>
      </c>
    </row>
    <row r="72" spans="1:6" ht="21.75" customHeight="1">
      <c r="A72" s="1" t="s">
        <v>1079</v>
      </c>
      <c r="B72" s="30" t="s">
        <v>1080</v>
      </c>
      <c r="C72" s="1" t="s">
        <v>64</v>
      </c>
      <c r="D72" s="1">
        <v>1836</v>
      </c>
      <c r="E72" s="35"/>
      <c r="F72" s="3">
        <f t="shared" si="1"/>
        <v>0</v>
      </c>
    </row>
    <row r="73" spans="1:6" ht="21.75" customHeight="1">
      <c r="A73" s="1" t="s">
        <v>1081</v>
      </c>
      <c r="B73" s="30" t="s">
        <v>1082</v>
      </c>
      <c r="C73" s="1" t="s">
        <v>64</v>
      </c>
      <c r="D73" s="1">
        <v>3440</v>
      </c>
      <c r="E73" s="35"/>
      <c r="F73" s="3">
        <f t="shared" si="1"/>
        <v>0</v>
      </c>
    </row>
    <row r="74" spans="1:6" ht="21.75" customHeight="1">
      <c r="A74" s="1" t="s">
        <v>1083</v>
      </c>
      <c r="B74" s="30" t="s">
        <v>1084</v>
      </c>
      <c r="C74" s="1" t="s">
        <v>64</v>
      </c>
      <c r="D74" s="1">
        <v>126</v>
      </c>
      <c r="E74" s="35"/>
      <c r="F74" s="3">
        <f t="shared" si="1"/>
        <v>0</v>
      </c>
    </row>
    <row r="75" spans="1:6" ht="21.75" customHeight="1">
      <c r="A75" s="1" t="s">
        <v>1085</v>
      </c>
      <c r="B75" s="30" t="s">
        <v>717</v>
      </c>
      <c r="C75" s="1" t="s">
        <v>128</v>
      </c>
      <c r="D75" s="1">
        <v>84</v>
      </c>
      <c r="E75" s="35"/>
      <c r="F75" s="3">
        <f t="shared" si="1"/>
        <v>0</v>
      </c>
    </row>
    <row r="76" spans="1:6" ht="21.75" customHeight="1">
      <c r="A76" s="1" t="s">
        <v>1086</v>
      </c>
      <c r="B76" s="30" t="s">
        <v>1087</v>
      </c>
      <c r="C76" s="1" t="s">
        <v>136</v>
      </c>
      <c r="D76" s="1">
        <v>1</v>
      </c>
      <c r="E76" s="35"/>
      <c r="F76" s="3">
        <f t="shared" si="1"/>
        <v>0</v>
      </c>
    </row>
    <row r="77" spans="1:6" ht="21.75" customHeight="1">
      <c r="A77" s="1" t="s">
        <v>1088</v>
      </c>
      <c r="B77" s="30" t="s">
        <v>1089</v>
      </c>
      <c r="C77" s="1" t="s">
        <v>48</v>
      </c>
      <c r="D77" s="1">
        <v>181</v>
      </c>
      <c r="E77" s="35"/>
      <c r="F77" s="3">
        <f t="shared" si="1"/>
        <v>0</v>
      </c>
    </row>
    <row r="78" spans="1:6" ht="21.75" customHeight="1">
      <c r="A78" s="1" t="s">
        <v>1090</v>
      </c>
      <c r="B78" s="30" t="s">
        <v>1091</v>
      </c>
      <c r="C78" s="1" t="s">
        <v>0</v>
      </c>
      <c r="D78" s="1">
        <v>4215</v>
      </c>
      <c r="E78" s="8"/>
      <c r="F78" s="3">
        <f t="shared" si="1"/>
        <v>0</v>
      </c>
    </row>
    <row r="79" spans="1:6" ht="21.75" customHeight="1">
      <c r="A79" s="1" t="s">
        <v>1092</v>
      </c>
      <c r="B79" s="30" t="s">
        <v>1093</v>
      </c>
      <c r="C79" s="1" t="s">
        <v>48</v>
      </c>
      <c r="D79" s="1">
        <v>484</v>
      </c>
      <c r="E79" s="8"/>
      <c r="F79" s="3">
        <f t="shared" si="1"/>
        <v>0</v>
      </c>
    </row>
    <row r="80" spans="1:6" ht="21.75" customHeight="1">
      <c r="A80" s="1" t="s">
        <v>1094</v>
      </c>
      <c r="B80" s="30" t="s">
        <v>1095</v>
      </c>
      <c r="C80" s="1" t="s">
        <v>381</v>
      </c>
      <c r="D80" s="1">
        <v>58</v>
      </c>
      <c r="E80" s="8"/>
      <c r="F80" s="3">
        <f t="shared" si="1"/>
        <v>0</v>
      </c>
    </row>
    <row r="81" spans="1:6" ht="21.75" customHeight="1">
      <c r="A81" s="1" t="s">
        <v>1096</v>
      </c>
      <c r="B81" s="30" t="s">
        <v>1097</v>
      </c>
      <c r="C81" s="1" t="s">
        <v>13</v>
      </c>
      <c r="D81" s="1"/>
      <c r="E81" s="1"/>
      <c r="F81" s="3">
        <f t="shared" si="1"/>
      </c>
    </row>
    <row r="82" spans="1:6" ht="21.75" customHeight="1">
      <c r="A82" s="1" t="s">
        <v>1098</v>
      </c>
      <c r="B82" s="30" t="s">
        <v>1099</v>
      </c>
      <c r="C82" s="1" t="s">
        <v>961</v>
      </c>
      <c r="D82" s="1">
        <v>20</v>
      </c>
      <c r="E82" s="8"/>
      <c r="F82" s="3">
        <f t="shared" si="1"/>
        <v>0</v>
      </c>
    </row>
    <row r="83" spans="1:6" ht="21.75" customHeight="1">
      <c r="A83" s="1" t="s">
        <v>1100</v>
      </c>
      <c r="B83" s="30" t="s">
        <v>964</v>
      </c>
      <c r="C83" s="1" t="s">
        <v>961</v>
      </c>
      <c r="D83" s="1">
        <v>4</v>
      </c>
      <c r="E83" s="8"/>
      <c r="F83" s="3">
        <f t="shared" si="1"/>
        <v>0</v>
      </c>
    </row>
    <row r="84" spans="1:6" ht="21.75" customHeight="1">
      <c r="A84" s="1" t="s">
        <v>1101</v>
      </c>
      <c r="B84" s="30" t="s">
        <v>1102</v>
      </c>
      <c r="C84" s="1" t="s">
        <v>128</v>
      </c>
      <c r="D84" s="1">
        <v>10</v>
      </c>
      <c r="E84" s="8"/>
      <c r="F84" s="3">
        <f t="shared" si="1"/>
        <v>0</v>
      </c>
    </row>
    <row r="85" spans="1:6" ht="21.75" customHeight="1">
      <c r="A85" s="1" t="s">
        <v>1103</v>
      </c>
      <c r="B85" s="30" t="s">
        <v>1104</v>
      </c>
      <c r="C85" s="1" t="s">
        <v>87</v>
      </c>
      <c r="D85" s="1">
        <v>10</v>
      </c>
      <c r="E85" s="8"/>
      <c r="F85" s="3">
        <f t="shared" si="1"/>
        <v>0</v>
      </c>
    </row>
    <row r="86" spans="1:6" ht="21.75" customHeight="1">
      <c r="A86" s="1" t="s">
        <v>1105</v>
      </c>
      <c r="B86" s="30" t="s">
        <v>1106</v>
      </c>
      <c r="C86" s="1" t="s">
        <v>87</v>
      </c>
      <c r="D86" s="1">
        <v>10</v>
      </c>
      <c r="E86" s="8"/>
      <c r="F86" s="3">
        <f t="shared" si="1"/>
        <v>0</v>
      </c>
    </row>
    <row r="87" spans="1:6" ht="21.75" customHeight="1">
      <c r="A87" s="1" t="s">
        <v>1107</v>
      </c>
      <c r="B87" s="30" t="s">
        <v>1108</v>
      </c>
      <c r="C87" s="1" t="s">
        <v>149</v>
      </c>
      <c r="D87" s="1">
        <v>1</v>
      </c>
      <c r="E87" s="8"/>
      <c r="F87" s="3">
        <f t="shared" si="1"/>
        <v>0</v>
      </c>
    </row>
    <row r="88" spans="1:6" ht="24.75" customHeight="1">
      <c r="A88" s="59" t="s">
        <v>1195</v>
      </c>
      <c r="B88" s="60"/>
      <c r="C88" s="60"/>
      <c r="D88" s="60"/>
      <c r="E88" s="61"/>
      <c r="F88" s="36">
        <f>ROUND(SUM(F5:F87),0)</f>
        <v>0</v>
      </c>
    </row>
  </sheetData>
  <sheetProtection password="C649" sheet="1" formatColumns="0" formatRows="0"/>
  <mergeCells count="4">
    <mergeCell ref="A1:F1"/>
    <mergeCell ref="A2:F2"/>
    <mergeCell ref="A3:F3"/>
    <mergeCell ref="A88:E88"/>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3.xml><?xml version="1.0" encoding="utf-8"?>
<worksheet xmlns="http://schemas.openxmlformats.org/spreadsheetml/2006/main" xmlns:r="http://schemas.openxmlformats.org/officeDocument/2006/relationships">
  <sheetPr>
    <tabColor theme="6"/>
  </sheetPr>
  <dimension ref="A1:I76"/>
  <sheetViews>
    <sheetView view="pageBreakPreview" zoomScaleSheetLayoutView="100" zoomScalePageLayoutView="0" workbookViewId="0" topLeftCell="A7">
      <selection activeCell="D10" sqref="D10"/>
    </sheetView>
  </sheetViews>
  <sheetFormatPr defaultColWidth="9.00390625" defaultRowHeight="14.25"/>
  <cols>
    <col min="1" max="1" width="6.625" style="27" customWidth="1"/>
    <col min="2" max="2" width="17.125" style="27" customWidth="1"/>
    <col min="3" max="3" width="29.625" style="28" customWidth="1"/>
    <col min="4" max="4" width="27.125" style="28" customWidth="1"/>
    <col min="5" max="9" width="9.00390625" style="28" customWidth="1"/>
    <col min="10" max="16384" width="9.00390625" style="27" customWidth="1"/>
  </cols>
  <sheetData>
    <row r="1" spans="1:9" s="40" customFormat="1" ht="24.75" customHeight="1">
      <c r="A1" s="62" t="s">
        <v>1160</v>
      </c>
      <c r="B1" s="62"/>
      <c r="C1" s="62"/>
      <c r="D1" s="62"/>
      <c r="E1" s="39"/>
      <c r="F1" s="39"/>
      <c r="G1" s="39"/>
      <c r="H1" s="39"/>
      <c r="I1" s="39"/>
    </row>
    <row r="2" spans="1:9" s="24" customFormat="1" ht="30" customHeight="1">
      <c r="A2" s="63" t="str">
        <f>'100章'!A2:F2</f>
        <v>国道338线盘坡经大通河桥至热水段改建工程PDSG-2标</v>
      </c>
      <c r="B2" s="64"/>
      <c r="C2" s="64"/>
      <c r="D2" s="64"/>
      <c r="E2" s="22"/>
      <c r="F2" s="23"/>
      <c r="G2" s="23"/>
      <c r="H2" s="23"/>
      <c r="I2" s="23"/>
    </row>
    <row r="3" spans="1:9" s="43" customFormat="1" ht="39.75" customHeight="1">
      <c r="A3" s="2" t="s">
        <v>7</v>
      </c>
      <c r="B3" s="2" t="s">
        <v>1161</v>
      </c>
      <c r="C3" s="2" t="s">
        <v>1162</v>
      </c>
      <c r="D3" s="2" t="s">
        <v>1163</v>
      </c>
      <c r="E3" s="42"/>
      <c r="F3" s="42"/>
      <c r="G3" s="42"/>
      <c r="H3" s="42"/>
      <c r="I3" s="42"/>
    </row>
    <row r="4" spans="1:9" s="43" customFormat="1" ht="39.75" customHeight="1">
      <c r="A4" s="25">
        <v>1</v>
      </c>
      <c r="B4" s="25" t="s">
        <v>1197</v>
      </c>
      <c r="C4" s="25" t="s">
        <v>1144</v>
      </c>
      <c r="D4" s="25">
        <f>'100章'!F32</f>
        <v>4979548</v>
      </c>
      <c r="E4" s="42"/>
      <c r="F4" s="42"/>
      <c r="G4" s="42"/>
      <c r="H4" s="42"/>
      <c r="I4" s="42"/>
    </row>
    <row r="5" spans="1:9" s="24" customFormat="1" ht="39.75" customHeight="1">
      <c r="A5" s="25">
        <v>2</v>
      </c>
      <c r="B5" s="25" t="s">
        <v>1198</v>
      </c>
      <c r="C5" s="25" t="s">
        <v>1199</v>
      </c>
      <c r="D5" s="25">
        <f>'200章'!F126</f>
        <v>0</v>
      </c>
      <c r="E5" s="26"/>
      <c r="F5" s="26"/>
      <c r="G5" s="23"/>
      <c r="H5" s="23"/>
      <c r="I5" s="23"/>
    </row>
    <row r="6" spans="1:9" s="24" customFormat="1" ht="39.75" customHeight="1">
      <c r="A6" s="25">
        <v>3</v>
      </c>
      <c r="B6" s="25" t="s">
        <v>1155</v>
      </c>
      <c r="C6" s="25" t="s">
        <v>1200</v>
      </c>
      <c r="D6" s="25">
        <f>'400章'!F70</f>
        <v>0</v>
      </c>
      <c r="E6" s="26"/>
      <c r="F6" s="26"/>
      <c r="G6" s="23"/>
      <c r="H6" s="23"/>
      <c r="I6" s="23"/>
    </row>
    <row r="7" spans="1:9" s="24" customFormat="1" ht="39.75" customHeight="1">
      <c r="A7" s="25">
        <v>4</v>
      </c>
      <c r="B7" s="25" t="s">
        <v>1145</v>
      </c>
      <c r="C7" s="25" t="s">
        <v>1201</v>
      </c>
      <c r="D7" s="25">
        <f>'500章'!F120</f>
        <v>0</v>
      </c>
      <c r="E7" s="26"/>
      <c r="F7" s="26"/>
      <c r="G7" s="23"/>
      <c r="H7" s="23"/>
      <c r="I7" s="23"/>
    </row>
    <row r="8" spans="1:9" s="24" customFormat="1" ht="39.75" customHeight="1">
      <c r="A8" s="25">
        <v>5</v>
      </c>
      <c r="B8" s="25" t="s">
        <v>1202</v>
      </c>
      <c r="C8" s="25" t="s">
        <v>1146</v>
      </c>
      <c r="D8" s="25">
        <f>'700章'!F12</f>
        <v>0</v>
      </c>
      <c r="E8" s="26"/>
      <c r="F8" s="26"/>
      <c r="G8" s="23"/>
      <c r="H8" s="23"/>
      <c r="I8" s="23"/>
    </row>
    <row r="9" spans="1:9" s="24" customFormat="1" ht="39.75" customHeight="1">
      <c r="A9" s="25">
        <v>6</v>
      </c>
      <c r="B9" s="25" t="s">
        <v>1209</v>
      </c>
      <c r="C9" s="25" t="s">
        <v>1203</v>
      </c>
      <c r="D9" s="25">
        <f>'800章'!F126</f>
        <v>0</v>
      </c>
      <c r="E9" s="26"/>
      <c r="F9" s="26"/>
      <c r="G9" s="23"/>
      <c r="H9" s="23"/>
      <c r="I9" s="23"/>
    </row>
    <row r="10" spans="1:9" s="24" customFormat="1" ht="39.75" customHeight="1">
      <c r="A10" s="25">
        <v>7</v>
      </c>
      <c r="B10" s="25" t="s">
        <v>1210</v>
      </c>
      <c r="C10" s="46" t="s">
        <v>1215</v>
      </c>
      <c r="D10" s="25">
        <f>'900章'!F62</f>
        <v>0</v>
      </c>
      <c r="E10" s="26"/>
      <c r="F10" s="26"/>
      <c r="G10" s="23"/>
      <c r="H10" s="23"/>
      <c r="I10" s="23"/>
    </row>
    <row r="11" spans="1:9" s="24" customFormat="1" ht="39.75" customHeight="1">
      <c r="A11" s="25">
        <v>8</v>
      </c>
      <c r="B11" s="25" t="s">
        <v>1211</v>
      </c>
      <c r="C11" s="25" t="s">
        <v>1204</v>
      </c>
      <c r="D11" s="25">
        <f>'1200章'!F52</f>
        <v>0</v>
      </c>
      <c r="E11" s="26"/>
      <c r="F11" s="26"/>
      <c r="G11" s="23"/>
      <c r="H11" s="23"/>
      <c r="I11" s="23"/>
    </row>
    <row r="12" spans="1:9" s="24" customFormat="1" ht="39.75" customHeight="1">
      <c r="A12" s="25">
        <v>9</v>
      </c>
      <c r="B12" s="25" t="s">
        <v>1212</v>
      </c>
      <c r="C12" s="25" t="s">
        <v>1205</v>
      </c>
      <c r="D12" s="25">
        <f>'1300章'!F36</f>
        <v>0</v>
      </c>
      <c r="E12" s="26"/>
      <c r="F12" s="26"/>
      <c r="G12" s="23"/>
      <c r="H12" s="23"/>
      <c r="I12" s="23"/>
    </row>
    <row r="13" spans="1:9" s="24" customFormat="1" ht="39.75" customHeight="1">
      <c r="A13" s="25">
        <v>10</v>
      </c>
      <c r="B13" s="25" t="s">
        <v>1213</v>
      </c>
      <c r="C13" s="25" t="s">
        <v>1206</v>
      </c>
      <c r="D13" s="25">
        <f>'1400章'!F12</f>
        <v>0</v>
      </c>
      <c r="E13" s="26"/>
      <c r="F13" s="26"/>
      <c r="G13" s="23"/>
      <c r="H13" s="23"/>
      <c r="I13" s="23"/>
    </row>
    <row r="14" spans="1:9" s="24" customFormat="1" ht="39.75" customHeight="1">
      <c r="A14" s="25">
        <v>11</v>
      </c>
      <c r="B14" s="25" t="s">
        <v>1214</v>
      </c>
      <c r="C14" s="25" t="s">
        <v>1147</v>
      </c>
      <c r="D14" s="25">
        <f>'1500章'!F88</f>
        <v>0</v>
      </c>
      <c r="E14" s="26"/>
      <c r="F14" s="26"/>
      <c r="G14" s="23"/>
      <c r="H14" s="23"/>
      <c r="I14" s="23"/>
    </row>
    <row r="15" spans="1:9" s="24" customFormat="1" ht="39.75" customHeight="1">
      <c r="A15" s="25">
        <v>12</v>
      </c>
      <c r="B15" s="65" t="s">
        <v>1207</v>
      </c>
      <c r="C15" s="65"/>
      <c r="D15" s="25">
        <f>SUM(D4:D14)</f>
        <v>4979548</v>
      </c>
      <c r="E15" s="26"/>
      <c r="F15" s="26"/>
      <c r="G15" s="23"/>
      <c r="H15" s="23"/>
      <c r="I15" s="23"/>
    </row>
    <row r="16" spans="1:9" s="24" customFormat="1" ht="39.75" customHeight="1">
      <c r="A16" s="25">
        <v>13</v>
      </c>
      <c r="B16" s="66" t="s">
        <v>1148</v>
      </c>
      <c r="C16" s="65"/>
      <c r="D16" s="25">
        <f>ROUND(D15*3%,0)</f>
        <v>149386</v>
      </c>
      <c r="E16" s="23"/>
      <c r="F16" s="23"/>
      <c r="G16" s="23"/>
      <c r="H16" s="23"/>
      <c r="I16" s="23"/>
    </row>
    <row r="17" spans="1:9" s="24" customFormat="1" ht="39.75" customHeight="1">
      <c r="A17" s="25">
        <v>14</v>
      </c>
      <c r="B17" s="65" t="s">
        <v>1208</v>
      </c>
      <c r="C17" s="65"/>
      <c r="D17" s="25">
        <f>D15+D16</f>
        <v>5128934</v>
      </c>
      <c r="E17" s="23"/>
      <c r="F17" s="23"/>
      <c r="G17" s="23"/>
      <c r="H17" s="23"/>
      <c r="I17" s="23"/>
    </row>
    <row r="18" spans="3:9" s="24" customFormat="1" ht="30" customHeight="1">
      <c r="C18" s="23"/>
      <c r="D18" s="23"/>
      <c r="E18" s="23"/>
      <c r="F18" s="23"/>
      <c r="G18" s="23"/>
      <c r="H18" s="23"/>
      <c r="I18" s="23"/>
    </row>
    <row r="19" spans="3:9" s="24" customFormat="1" ht="30" customHeight="1">
      <c r="C19" s="23"/>
      <c r="D19" s="23"/>
      <c r="E19" s="23"/>
      <c r="F19" s="23"/>
      <c r="G19" s="23"/>
      <c r="H19" s="23"/>
      <c r="I19" s="23"/>
    </row>
    <row r="20" spans="3:9" s="24" customFormat="1" ht="30" customHeight="1">
      <c r="C20" s="23"/>
      <c r="D20" s="23"/>
      <c r="E20" s="23"/>
      <c r="F20" s="23"/>
      <c r="G20" s="23"/>
      <c r="H20" s="23"/>
      <c r="I20" s="23"/>
    </row>
    <row r="21" spans="3:9" s="24" customFormat="1" ht="30" customHeight="1">
      <c r="C21" s="23"/>
      <c r="D21" s="23"/>
      <c r="E21" s="23"/>
      <c r="F21" s="23"/>
      <c r="G21" s="23"/>
      <c r="H21" s="23"/>
      <c r="I21" s="23"/>
    </row>
    <row r="22" spans="3:9" s="24" customFormat="1" ht="30" customHeight="1">
      <c r="C22" s="23"/>
      <c r="D22" s="23"/>
      <c r="E22" s="23"/>
      <c r="F22" s="23"/>
      <c r="G22" s="23"/>
      <c r="H22" s="23"/>
      <c r="I22" s="23"/>
    </row>
    <row r="23" spans="3:9" s="24" customFormat="1" ht="30" customHeight="1">
      <c r="C23" s="23"/>
      <c r="D23" s="23"/>
      <c r="E23" s="23"/>
      <c r="F23" s="23"/>
      <c r="G23" s="23"/>
      <c r="H23" s="23"/>
      <c r="I23" s="23"/>
    </row>
    <row r="24" spans="3:9" s="24" customFormat="1" ht="30" customHeight="1">
      <c r="C24" s="23"/>
      <c r="D24" s="23"/>
      <c r="E24" s="23"/>
      <c r="F24" s="23"/>
      <c r="G24" s="23"/>
      <c r="H24" s="23"/>
      <c r="I24" s="23"/>
    </row>
    <row r="25" spans="3:9" s="24" customFormat="1" ht="30" customHeight="1">
      <c r="C25" s="23"/>
      <c r="D25" s="23"/>
      <c r="E25" s="23"/>
      <c r="F25" s="23"/>
      <c r="G25" s="23"/>
      <c r="H25" s="23"/>
      <c r="I25" s="23"/>
    </row>
    <row r="26" spans="3:9" s="24" customFormat="1" ht="30" customHeight="1">
      <c r="C26" s="23"/>
      <c r="D26" s="23"/>
      <c r="E26" s="23"/>
      <c r="F26" s="23"/>
      <c r="G26" s="23"/>
      <c r="H26" s="23"/>
      <c r="I26" s="23"/>
    </row>
    <row r="27" spans="3:9" s="24" customFormat="1" ht="30" customHeight="1">
      <c r="C27" s="23"/>
      <c r="D27" s="23"/>
      <c r="E27" s="23"/>
      <c r="F27" s="23"/>
      <c r="G27" s="23"/>
      <c r="H27" s="23"/>
      <c r="I27" s="23"/>
    </row>
    <row r="28" spans="3:9" s="24" customFormat="1" ht="30" customHeight="1">
      <c r="C28" s="23"/>
      <c r="D28" s="23"/>
      <c r="E28" s="23"/>
      <c r="F28" s="23"/>
      <c r="G28" s="23"/>
      <c r="H28" s="23"/>
      <c r="I28" s="23"/>
    </row>
    <row r="29" spans="3:9" s="24" customFormat="1" ht="30" customHeight="1">
      <c r="C29" s="23"/>
      <c r="D29" s="23"/>
      <c r="E29" s="23"/>
      <c r="F29" s="23"/>
      <c r="G29" s="23"/>
      <c r="H29" s="23"/>
      <c r="I29" s="23"/>
    </row>
    <row r="30" spans="3:9" s="24" customFormat="1" ht="30" customHeight="1">
      <c r="C30" s="23"/>
      <c r="D30" s="23"/>
      <c r="E30" s="23"/>
      <c r="F30" s="23"/>
      <c r="G30" s="23"/>
      <c r="H30" s="23"/>
      <c r="I30" s="23"/>
    </row>
    <row r="31" spans="3:9" s="24" customFormat="1" ht="30" customHeight="1">
      <c r="C31" s="23"/>
      <c r="D31" s="23"/>
      <c r="E31" s="23"/>
      <c r="F31" s="23"/>
      <c r="G31" s="23"/>
      <c r="H31" s="23"/>
      <c r="I31" s="23"/>
    </row>
    <row r="32" spans="3:9" s="24" customFormat="1" ht="30" customHeight="1">
      <c r="C32" s="23"/>
      <c r="D32" s="23"/>
      <c r="E32" s="23"/>
      <c r="F32" s="23"/>
      <c r="G32" s="23"/>
      <c r="H32" s="23"/>
      <c r="I32" s="23"/>
    </row>
    <row r="33" spans="3:9" s="24" customFormat="1" ht="30" customHeight="1">
      <c r="C33" s="23"/>
      <c r="D33" s="23"/>
      <c r="E33" s="23"/>
      <c r="F33" s="23"/>
      <c r="G33" s="23"/>
      <c r="H33" s="23"/>
      <c r="I33" s="23"/>
    </row>
    <row r="34" spans="3:9" s="24" customFormat="1" ht="30" customHeight="1">
      <c r="C34" s="23"/>
      <c r="D34" s="23"/>
      <c r="E34" s="23"/>
      <c r="F34" s="23"/>
      <c r="G34" s="23"/>
      <c r="H34" s="23"/>
      <c r="I34" s="23"/>
    </row>
    <row r="35" spans="3:9" s="24" customFormat="1" ht="30" customHeight="1">
      <c r="C35" s="23"/>
      <c r="D35" s="23"/>
      <c r="E35" s="23"/>
      <c r="F35" s="23"/>
      <c r="G35" s="23"/>
      <c r="H35" s="23"/>
      <c r="I35" s="23"/>
    </row>
    <row r="36" spans="3:9" s="24" customFormat="1" ht="30" customHeight="1">
      <c r="C36" s="23"/>
      <c r="D36" s="23"/>
      <c r="E36" s="23"/>
      <c r="F36" s="23"/>
      <c r="G36" s="23"/>
      <c r="H36" s="23"/>
      <c r="I36" s="23"/>
    </row>
    <row r="37" spans="3:9" s="24" customFormat="1" ht="30" customHeight="1">
      <c r="C37" s="23"/>
      <c r="D37" s="23"/>
      <c r="E37" s="23"/>
      <c r="F37" s="23"/>
      <c r="G37" s="23"/>
      <c r="H37" s="23"/>
      <c r="I37" s="23"/>
    </row>
    <row r="38" spans="3:9" s="24" customFormat="1" ht="30" customHeight="1">
      <c r="C38" s="23"/>
      <c r="D38" s="23"/>
      <c r="E38" s="23"/>
      <c r="F38" s="23"/>
      <c r="G38" s="23"/>
      <c r="H38" s="23"/>
      <c r="I38" s="23"/>
    </row>
    <row r="39" spans="3:9" s="24" customFormat="1" ht="30" customHeight="1">
      <c r="C39" s="23"/>
      <c r="D39" s="23"/>
      <c r="E39" s="23"/>
      <c r="F39" s="23"/>
      <c r="G39" s="23"/>
      <c r="H39" s="23"/>
      <c r="I39" s="23"/>
    </row>
    <row r="40" spans="3:9" s="24" customFormat="1" ht="30" customHeight="1">
      <c r="C40" s="23"/>
      <c r="D40" s="23"/>
      <c r="E40" s="23"/>
      <c r="F40" s="23"/>
      <c r="G40" s="23"/>
      <c r="H40" s="23"/>
      <c r="I40" s="23"/>
    </row>
    <row r="41" spans="3:9" s="24" customFormat="1" ht="30" customHeight="1">
      <c r="C41" s="23"/>
      <c r="D41" s="23"/>
      <c r="E41" s="23"/>
      <c r="F41" s="23"/>
      <c r="G41" s="23"/>
      <c r="H41" s="23"/>
      <c r="I41" s="23"/>
    </row>
    <row r="42" spans="3:9" s="24" customFormat="1" ht="30" customHeight="1">
      <c r="C42" s="23"/>
      <c r="D42" s="23"/>
      <c r="E42" s="23"/>
      <c r="F42" s="23"/>
      <c r="G42" s="23"/>
      <c r="H42" s="23"/>
      <c r="I42" s="23"/>
    </row>
    <row r="43" spans="3:9" s="24" customFormat="1" ht="30" customHeight="1">
      <c r="C43" s="23"/>
      <c r="D43" s="23"/>
      <c r="E43" s="23"/>
      <c r="F43" s="23"/>
      <c r="G43" s="23"/>
      <c r="H43" s="23"/>
      <c r="I43" s="23"/>
    </row>
    <row r="44" spans="3:9" s="24" customFormat="1" ht="30" customHeight="1">
      <c r="C44" s="23"/>
      <c r="D44" s="23"/>
      <c r="E44" s="23"/>
      <c r="F44" s="23"/>
      <c r="G44" s="23"/>
      <c r="H44" s="23"/>
      <c r="I44" s="23"/>
    </row>
    <row r="45" spans="3:9" s="24" customFormat="1" ht="30" customHeight="1">
      <c r="C45" s="23"/>
      <c r="D45" s="23"/>
      <c r="E45" s="23"/>
      <c r="F45" s="23"/>
      <c r="G45" s="23"/>
      <c r="H45" s="23"/>
      <c r="I45" s="23"/>
    </row>
    <row r="46" spans="3:9" s="24" customFormat="1" ht="30" customHeight="1">
      <c r="C46" s="23"/>
      <c r="D46" s="23"/>
      <c r="E46" s="23"/>
      <c r="F46" s="23"/>
      <c r="G46" s="23"/>
      <c r="H46" s="23"/>
      <c r="I46" s="23"/>
    </row>
    <row r="47" spans="3:9" s="24" customFormat="1" ht="30" customHeight="1">
      <c r="C47" s="23"/>
      <c r="D47" s="23"/>
      <c r="E47" s="23"/>
      <c r="F47" s="23"/>
      <c r="G47" s="23"/>
      <c r="H47" s="23"/>
      <c r="I47" s="23"/>
    </row>
    <row r="48" spans="3:9" s="24" customFormat="1" ht="30" customHeight="1">
      <c r="C48" s="23"/>
      <c r="D48" s="23"/>
      <c r="E48" s="23"/>
      <c r="F48" s="23"/>
      <c r="G48" s="23"/>
      <c r="H48" s="23"/>
      <c r="I48" s="23"/>
    </row>
    <row r="49" spans="3:9" s="24" customFormat="1" ht="30" customHeight="1">
      <c r="C49" s="23"/>
      <c r="D49" s="23"/>
      <c r="E49" s="23"/>
      <c r="F49" s="23"/>
      <c r="G49" s="23"/>
      <c r="H49" s="23"/>
      <c r="I49" s="23"/>
    </row>
    <row r="50" spans="3:9" s="24" customFormat="1" ht="30" customHeight="1">
      <c r="C50" s="23"/>
      <c r="D50" s="23"/>
      <c r="E50" s="23"/>
      <c r="F50" s="23"/>
      <c r="G50" s="23"/>
      <c r="H50" s="23"/>
      <c r="I50" s="23"/>
    </row>
    <row r="51" spans="3:9" s="24" customFormat="1" ht="30" customHeight="1">
      <c r="C51" s="23"/>
      <c r="D51" s="23"/>
      <c r="E51" s="23"/>
      <c r="F51" s="23"/>
      <c r="G51" s="23"/>
      <c r="H51" s="23"/>
      <c r="I51" s="23"/>
    </row>
    <row r="52" spans="3:9" s="24" customFormat="1" ht="11.25">
      <c r="C52" s="23"/>
      <c r="D52" s="23"/>
      <c r="E52" s="23"/>
      <c r="F52" s="23"/>
      <c r="G52" s="23"/>
      <c r="H52" s="23"/>
      <c r="I52" s="23"/>
    </row>
    <row r="53" spans="3:9" s="24" customFormat="1" ht="11.25">
      <c r="C53" s="23"/>
      <c r="D53" s="23"/>
      <c r="E53" s="23"/>
      <c r="F53" s="23"/>
      <c r="G53" s="23"/>
      <c r="H53" s="23"/>
      <c r="I53" s="23"/>
    </row>
    <row r="54" spans="3:9" s="24" customFormat="1" ht="11.25">
      <c r="C54" s="23"/>
      <c r="D54" s="23"/>
      <c r="E54" s="23"/>
      <c r="F54" s="23"/>
      <c r="G54" s="23"/>
      <c r="H54" s="23"/>
      <c r="I54" s="23"/>
    </row>
    <row r="55" spans="3:9" s="24" customFormat="1" ht="11.25">
      <c r="C55" s="23"/>
      <c r="D55" s="23"/>
      <c r="E55" s="23"/>
      <c r="F55" s="23"/>
      <c r="G55" s="23"/>
      <c r="H55" s="23"/>
      <c r="I55" s="23"/>
    </row>
    <row r="56" spans="3:9" s="24" customFormat="1" ht="11.25">
      <c r="C56" s="23"/>
      <c r="D56" s="23"/>
      <c r="E56" s="23"/>
      <c r="F56" s="23"/>
      <c r="G56" s="23"/>
      <c r="H56" s="23"/>
      <c r="I56" s="23"/>
    </row>
    <row r="57" spans="3:9" s="24" customFormat="1" ht="11.25">
      <c r="C57" s="23"/>
      <c r="D57" s="23"/>
      <c r="E57" s="23"/>
      <c r="F57" s="23"/>
      <c r="G57" s="23"/>
      <c r="H57" s="23"/>
      <c r="I57" s="23"/>
    </row>
    <row r="58" spans="3:9" s="24" customFormat="1" ht="11.25">
      <c r="C58" s="23"/>
      <c r="D58" s="23"/>
      <c r="E58" s="23"/>
      <c r="F58" s="23"/>
      <c r="G58" s="23"/>
      <c r="H58" s="23"/>
      <c r="I58" s="23"/>
    </row>
    <row r="59" spans="3:9" s="24" customFormat="1" ht="11.25">
      <c r="C59" s="23"/>
      <c r="D59" s="23"/>
      <c r="E59" s="23"/>
      <c r="F59" s="23"/>
      <c r="G59" s="23"/>
      <c r="H59" s="23"/>
      <c r="I59" s="23"/>
    </row>
    <row r="60" spans="3:9" s="24" customFormat="1" ht="11.25">
      <c r="C60" s="23"/>
      <c r="D60" s="23"/>
      <c r="E60" s="23"/>
      <c r="F60" s="23"/>
      <c r="G60" s="23"/>
      <c r="H60" s="23"/>
      <c r="I60" s="23"/>
    </row>
    <row r="61" spans="3:9" s="24" customFormat="1" ht="11.25">
      <c r="C61" s="23"/>
      <c r="D61" s="23"/>
      <c r="E61" s="23"/>
      <c r="F61" s="23"/>
      <c r="G61" s="23"/>
      <c r="H61" s="23"/>
      <c r="I61" s="23"/>
    </row>
    <row r="62" spans="3:9" s="24" customFormat="1" ht="11.25">
      <c r="C62" s="23"/>
      <c r="D62" s="23"/>
      <c r="E62" s="23"/>
      <c r="F62" s="23"/>
      <c r="G62" s="23"/>
      <c r="H62" s="23"/>
      <c r="I62" s="23"/>
    </row>
    <row r="63" spans="3:9" s="24" customFormat="1" ht="11.25">
      <c r="C63" s="23"/>
      <c r="D63" s="23"/>
      <c r="E63" s="23"/>
      <c r="F63" s="23"/>
      <c r="G63" s="23"/>
      <c r="H63" s="23"/>
      <c r="I63" s="23"/>
    </row>
    <row r="64" spans="3:9" s="24" customFormat="1" ht="11.25">
      <c r="C64" s="23"/>
      <c r="D64" s="23"/>
      <c r="E64" s="23"/>
      <c r="F64" s="23"/>
      <c r="G64" s="23"/>
      <c r="H64" s="23"/>
      <c r="I64" s="23"/>
    </row>
    <row r="65" spans="3:9" s="24" customFormat="1" ht="11.25">
      <c r="C65" s="23"/>
      <c r="D65" s="23"/>
      <c r="E65" s="23"/>
      <c r="F65" s="23"/>
      <c r="G65" s="23"/>
      <c r="H65" s="23"/>
      <c r="I65" s="23"/>
    </row>
    <row r="66" spans="3:9" s="24" customFormat="1" ht="11.25">
      <c r="C66" s="23"/>
      <c r="D66" s="23"/>
      <c r="E66" s="23"/>
      <c r="F66" s="23"/>
      <c r="G66" s="23"/>
      <c r="H66" s="23"/>
      <c r="I66" s="23"/>
    </row>
    <row r="67" spans="3:9" s="24" customFormat="1" ht="11.25">
      <c r="C67" s="23"/>
      <c r="D67" s="23"/>
      <c r="E67" s="23"/>
      <c r="F67" s="23"/>
      <c r="G67" s="23"/>
      <c r="H67" s="23"/>
      <c r="I67" s="23"/>
    </row>
    <row r="68" spans="3:9" s="24" customFormat="1" ht="11.25">
      <c r="C68" s="23"/>
      <c r="D68" s="23"/>
      <c r="E68" s="23"/>
      <c r="F68" s="23"/>
      <c r="G68" s="23"/>
      <c r="H68" s="23"/>
      <c r="I68" s="23"/>
    </row>
    <row r="69" spans="3:9" s="24" customFormat="1" ht="11.25">
      <c r="C69" s="23"/>
      <c r="D69" s="23"/>
      <c r="E69" s="23"/>
      <c r="F69" s="23"/>
      <c r="G69" s="23"/>
      <c r="H69" s="23"/>
      <c r="I69" s="23"/>
    </row>
    <row r="70" spans="3:9" s="24" customFormat="1" ht="11.25">
      <c r="C70" s="23"/>
      <c r="D70" s="23"/>
      <c r="E70" s="23"/>
      <c r="F70" s="23"/>
      <c r="G70" s="23"/>
      <c r="H70" s="23"/>
      <c r="I70" s="23"/>
    </row>
    <row r="71" spans="3:9" s="24" customFormat="1" ht="11.25">
      <c r="C71" s="23"/>
      <c r="D71" s="23"/>
      <c r="E71" s="23"/>
      <c r="F71" s="23"/>
      <c r="G71" s="23"/>
      <c r="H71" s="23"/>
      <c r="I71" s="23"/>
    </row>
    <row r="72" spans="3:9" s="24" customFormat="1" ht="11.25">
      <c r="C72" s="23"/>
      <c r="D72" s="23"/>
      <c r="E72" s="23"/>
      <c r="F72" s="23"/>
      <c r="G72" s="23"/>
      <c r="H72" s="23"/>
      <c r="I72" s="23"/>
    </row>
    <row r="73" spans="3:9" s="24" customFormat="1" ht="11.25">
      <c r="C73" s="23"/>
      <c r="D73" s="23"/>
      <c r="E73" s="23"/>
      <c r="F73" s="23"/>
      <c r="G73" s="23"/>
      <c r="H73" s="23"/>
      <c r="I73" s="23"/>
    </row>
    <row r="74" spans="3:9" s="24" customFormat="1" ht="11.25">
      <c r="C74" s="23"/>
      <c r="D74" s="23"/>
      <c r="E74" s="23"/>
      <c r="F74" s="23"/>
      <c r="G74" s="23"/>
      <c r="H74" s="23"/>
      <c r="I74" s="23"/>
    </row>
    <row r="75" spans="3:9" s="24" customFormat="1" ht="11.25">
      <c r="C75" s="23"/>
      <c r="D75" s="23"/>
      <c r="E75" s="23"/>
      <c r="F75" s="23"/>
      <c r="G75" s="23"/>
      <c r="H75" s="23"/>
      <c r="I75" s="23"/>
    </row>
    <row r="76" spans="3:9" s="24" customFormat="1" ht="11.25">
      <c r="C76" s="23"/>
      <c r="D76" s="23"/>
      <c r="E76" s="23"/>
      <c r="F76" s="23"/>
      <c r="G76" s="23"/>
      <c r="H76" s="23"/>
      <c r="I76" s="23"/>
    </row>
  </sheetData>
  <sheetProtection password="C649" sheet="1" formatColumns="0" formatRows="0"/>
  <mergeCells count="5">
    <mergeCell ref="A1:D1"/>
    <mergeCell ref="A2:D2"/>
    <mergeCell ref="B15:C15"/>
    <mergeCell ref="B16:C16"/>
    <mergeCell ref="B17:C17"/>
  </mergeCells>
  <conditionalFormatting sqref="F1:F15">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xl/worksheets/sheet2.xml><?xml version="1.0" encoding="utf-8"?>
<worksheet xmlns="http://schemas.openxmlformats.org/spreadsheetml/2006/main" xmlns:r="http://schemas.openxmlformats.org/officeDocument/2006/relationships">
  <sheetPr>
    <tabColor theme="6"/>
  </sheetPr>
  <dimension ref="A1:F32"/>
  <sheetViews>
    <sheetView showZeros="0" view="pageBreakPreview" zoomScaleSheetLayoutView="100" zoomScalePageLayoutView="0" workbookViewId="0" topLeftCell="A12">
      <selection activeCell="E20" sqref="E20"/>
    </sheetView>
  </sheetViews>
  <sheetFormatPr defaultColWidth="9.00390625" defaultRowHeight="14.25"/>
  <cols>
    <col min="1" max="1" width="7.625" style="20" customWidth="1"/>
    <col min="2" max="2" width="28.625" style="20" customWidth="1"/>
    <col min="3" max="3" width="7.625" style="20" customWidth="1"/>
    <col min="4" max="4" width="9.625" style="20" customWidth="1"/>
    <col min="5" max="5" width="11.625" style="12" customWidth="1"/>
    <col min="6" max="6" width="14.625" style="12" customWidth="1"/>
    <col min="7" max="8" width="9.00390625" style="20" customWidth="1"/>
    <col min="9" max="9" width="10.375" style="20" bestFit="1" customWidth="1"/>
    <col min="10" max="16384" width="9.00390625" style="20" customWidth="1"/>
  </cols>
  <sheetData>
    <row r="1" spans="1:6" s="38" customFormat="1" ht="24.75" customHeight="1">
      <c r="A1" s="48" t="s">
        <v>3</v>
      </c>
      <c r="B1" s="48"/>
      <c r="C1" s="48"/>
      <c r="D1" s="48"/>
      <c r="E1" s="48"/>
      <c r="F1" s="48"/>
    </row>
    <row r="2" spans="1:6" ht="19.5" customHeight="1">
      <c r="A2" s="52" t="s">
        <v>1154</v>
      </c>
      <c r="B2" s="53"/>
      <c r="C2" s="53"/>
      <c r="D2" s="53"/>
      <c r="E2" s="53"/>
      <c r="F2" s="53"/>
    </row>
    <row r="3" spans="1:6" s="38" customFormat="1" ht="24.75" customHeight="1">
      <c r="A3" s="47" t="s">
        <v>1142</v>
      </c>
      <c r="B3" s="47"/>
      <c r="C3" s="47"/>
      <c r="D3" s="47"/>
      <c r="E3" s="47"/>
      <c r="F3" s="47"/>
    </row>
    <row r="4" spans="1:6" s="38" customFormat="1" ht="21.75" customHeight="1">
      <c r="A4" s="11" t="s">
        <v>1143</v>
      </c>
      <c r="B4" s="11" t="s">
        <v>1171</v>
      </c>
      <c r="C4" s="11" t="s">
        <v>1172</v>
      </c>
      <c r="D4" s="11" t="s">
        <v>1173</v>
      </c>
      <c r="E4" s="11" t="s">
        <v>1</v>
      </c>
      <c r="F4" s="11" t="s">
        <v>2</v>
      </c>
    </row>
    <row r="5" spans="1:6" s="21" customFormat="1" ht="21.75" customHeight="1">
      <c r="A5" s="34" t="s">
        <v>154</v>
      </c>
      <c r="B5" s="45" t="s">
        <v>100</v>
      </c>
      <c r="C5" s="34" t="s">
        <v>13</v>
      </c>
      <c r="D5" s="34" t="s">
        <v>13</v>
      </c>
      <c r="E5" s="34"/>
      <c r="F5" s="34">
        <f>IF(D5="","",ROUND(ROUND(E5,2)*D5,0))</f>
      </c>
    </row>
    <row r="6" spans="1:6" s="21" customFormat="1" ht="21.75" customHeight="1">
      <c r="A6" s="34" t="s">
        <v>12</v>
      </c>
      <c r="B6" s="45" t="s">
        <v>155</v>
      </c>
      <c r="C6" s="34" t="s">
        <v>13</v>
      </c>
      <c r="D6" s="34" t="s">
        <v>13</v>
      </c>
      <c r="E6" s="34"/>
      <c r="F6" s="34">
        <f aca="true" t="shared" si="0" ref="F6:F31">IF(D6="","",ROUND(ROUND(E6,2)*D6,0))</f>
      </c>
    </row>
    <row r="7" spans="1:6" s="21" customFormat="1" ht="22.5" customHeight="1">
      <c r="A7" s="34" t="s">
        <v>14</v>
      </c>
      <c r="B7" s="45" t="s">
        <v>15</v>
      </c>
      <c r="C7" s="34" t="s">
        <v>16</v>
      </c>
      <c r="D7" s="34">
        <v>1</v>
      </c>
      <c r="E7" s="34">
        <f>ROUND((SUM(F9:F31)+'清单合计'!D5+'清单合计'!D6+'清单合计'!D7+'清单合计'!D8+'清单合计'!D9+'清单合计'!D10+'清单合计'!D11+'清单合计'!D12+'清单合计'!D13+'清单合计'!D14)*0.003,2)</f>
        <v>14841.62</v>
      </c>
      <c r="F7" s="34">
        <f t="shared" si="0"/>
        <v>14842</v>
      </c>
    </row>
    <row r="8" spans="1:6" s="21" customFormat="1" ht="22.5" customHeight="1">
      <c r="A8" s="34" t="s">
        <v>17</v>
      </c>
      <c r="B8" s="45" t="s">
        <v>18</v>
      </c>
      <c r="C8" s="34" t="s">
        <v>16</v>
      </c>
      <c r="D8" s="34">
        <v>1</v>
      </c>
      <c r="E8" s="34">
        <f>5000000*0.0035</f>
        <v>17500</v>
      </c>
      <c r="F8" s="34">
        <f t="shared" si="0"/>
        <v>17500</v>
      </c>
    </row>
    <row r="9" spans="1:6" s="21" customFormat="1" ht="21.75" customHeight="1">
      <c r="A9" s="34" t="s">
        <v>156</v>
      </c>
      <c r="B9" s="45" t="s">
        <v>157</v>
      </c>
      <c r="C9" s="34" t="s">
        <v>13</v>
      </c>
      <c r="D9" s="34"/>
      <c r="E9" s="34"/>
      <c r="F9" s="34">
        <f t="shared" si="0"/>
      </c>
    </row>
    <row r="10" spans="1:6" s="21" customFormat="1" ht="21.75" customHeight="1">
      <c r="A10" s="34" t="s">
        <v>19</v>
      </c>
      <c r="B10" s="45" t="s">
        <v>20</v>
      </c>
      <c r="C10" s="34" t="s">
        <v>16</v>
      </c>
      <c r="D10" s="34">
        <v>1</v>
      </c>
      <c r="E10" s="7"/>
      <c r="F10" s="34">
        <f t="shared" si="0"/>
        <v>0</v>
      </c>
    </row>
    <row r="11" spans="1:6" s="21" customFormat="1" ht="21.75" customHeight="1">
      <c r="A11" s="34" t="s">
        <v>21</v>
      </c>
      <c r="B11" s="45" t="s">
        <v>22</v>
      </c>
      <c r="C11" s="34" t="s">
        <v>16</v>
      </c>
      <c r="D11" s="34">
        <v>1</v>
      </c>
      <c r="E11" s="7"/>
      <c r="F11" s="34">
        <f t="shared" si="0"/>
        <v>0</v>
      </c>
    </row>
    <row r="12" spans="1:6" s="21" customFormat="1" ht="21.75" customHeight="1">
      <c r="A12" s="34" t="s">
        <v>23</v>
      </c>
      <c r="B12" s="45" t="s">
        <v>158</v>
      </c>
      <c r="C12" s="34" t="s">
        <v>16</v>
      </c>
      <c r="D12" s="34">
        <v>1</v>
      </c>
      <c r="E12" s="34">
        <f>296480400*1.5%</f>
        <v>4447206</v>
      </c>
      <c r="F12" s="34">
        <f t="shared" si="0"/>
        <v>4447206</v>
      </c>
    </row>
    <row r="13" spans="1:6" s="21" customFormat="1" ht="21.75" customHeight="1">
      <c r="A13" s="34" t="s">
        <v>24</v>
      </c>
      <c r="B13" s="45" t="s">
        <v>1193</v>
      </c>
      <c r="C13" s="34" t="s">
        <v>16</v>
      </c>
      <c r="D13" s="34">
        <v>1</v>
      </c>
      <c r="E13" s="34">
        <v>500000</v>
      </c>
      <c r="F13" s="34">
        <f t="shared" si="0"/>
        <v>500000</v>
      </c>
    </row>
    <row r="14" spans="1:6" s="21" customFormat="1" ht="21.75" customHeight="1">
      <c r="A14" s="34" t="s">
        <v>159</v>
      </c>
      <c r="B14" s="45" t="s">
        <v>101</v>
      </c>
      <c r="C14" s="34" t="s">
        <v>13</v>
      </c>
      <c r="D14" s="34"/>
      <c r="E14" s="34"/>
      <c r="F14" s="34">
        <f t="shared" si="0"/>
      </c>
    </row>
    <row r="15" spans="1:6" s="21" customFormat="1" ht="22.5" customHeight="1">
      <c r="A15" s="34" t="s">
        <v>25</v>
      </c>
      <c r="B15" s="45" t="s">
        <v>106</v>
      </c>
      <c r="C15" s="34" t="s">
        <v>16</v>
      </c>
      <c r="D15" s="34">
        <v>1</v>
      </c>
      <c r="E15" s="7"/>
      <c r="F15" s="34">
        <f t="shared" si="0"/>
        <v>0</v>
      </c>
    </row>
    <row r="16" spans="1:6" s="21" customFormat="1" ht="21.75" customHeight="1">
      <c r="A16" s="34" t="s">
        <v>27</v>
      </c>
      <c r="B16" s="45" t="s">
        <v>28</v>
      </c>
      <c r="C16" s="34" t="s">
        <v>16</v>
      </c>
      <c r="D16" s="34">
        <v>1</v>
      </c>
      <c r="E16" s="7"/>
      <c r="F16" s="34">
        <f t="shared" si="0"/>
        <v>0</v>
      </c>
    </row>
    <row r="17" spans="1:6" s="21" customFormat="1" ht="21.75" customHeight="1">
      <c r="A17" s="34" t="s">
        <v>29</v>
      </c>
      <c r="B17" s="45" t="s">
        <v>30</v>
      </c>
      <c r="C17" s="34" t="s">
        <v>16</v>
      </c>
      <c r="D17" s="34">
        <v>1</v>
      </c>
      <c r="E17" s="7"/>
      <c r="F17" s="34">
        <f t="shared" si="0"/>
        <v>0</v>
      </c>
    </row>
    <row r="18" spans="1:6" s="21" customFormat="1" ht="21.75" customHeight="1">
      <c r="A18" s="34" t="s">
        <v>95</v>
      </c>
      <c r="B18" s="45" t="s">
        <v>96</v>
      </c>
      <c r="C18" s="34" t="s">
        <v>16</v>
      </c>
      <c r="D18" s="34">
        <v>1</v>
      </c>
      <c r="E18" s="7"/>
      <c r="F18" s="34">
        <f t="shared" si="0"/>
        <v>0</v>
      </c>
    </row>
    <row r="19" spans="1:6" s="21" customFormat="1" ht="21.75" customHeight="1">
      <c r="A19" s="34" t="s">
        <v>97</v>
      </c>
      <c r="B19" s="45" t="s">
        <v>98</v>
      </c>
      <c r="C19" s="34" t="s">
        <v>16</v>
      </c>
      <c r="D19" s="34">
        <v>1</v>
      </c>
      <c r="E19" s="44"/>
      <c r="F19" s="34">
        <f t="shared" si="0"/>
        <v>0</v>
      </c>
    </row>
    <row r="20" spans="1:6" s="21" customFormat="1" ht="21.75" customHeight="1">
      <c r="A20" s="34" t="s">
        <v>160</v>
      </c>
      <c r="B20" s="45" t="s">
        <v>161</v>
      </c>
      <c r="C20" s="34"/>
      <c r="D20" s="34"/>
      <c r="E20" s="34"/>
      <c r="F20" s="34">
        <f t="shared" si="0"/>
      </c>
    </row>
    <row r="21" spans="1:6" s="21" customFormat="1" ht="21.75" customHeight="1">
      <c r="A21" s="34" t="s">
        <v>14</v>
      </c>
      <c r="B21" s="45" t="s">
        <v>162</v>
      </c>
      <c r="C21" s="34" t="s">
        <v>146</v>
      </c>
      <c r="D21" s="34">
        <v>2</v>
      </c>
      <c r="E21" s="7"/>
      <c r="F21" s="34">
        <f t="shared" si="0"/>
        <v>0</v>
      </c>
    </row>
    <row r="22" spans="1:6" s="21" customFormat="1" ht="21.75" customHeight="1">
      <c r="A22" s="34" t="s">
        <v>163</v>
      </c>
      <c r="B22" s="45" t="s">
        <v>102</v>
      </c>
      <c r="C22" s="34" t="s">
        <v>13</v>
      </c>
      <c r="D22" s="34"/>
      <c r="E22" s="34"/>
      <c r="F22" s="34">
        <f t="shared" si="0"/>
      </c>
    </row>
    <row r="23" spans="1:6" s="21" customFormat="1" ht="21.75" customHeight="1">
      <c r="A23" s="34" t="s">
        <v>31</v>
      </c>
      <c r="B23" s="45" t="s">
        <v>102</v>
      </c>
      <c r="C23" s="34" t="s">
        <v>16</v>
      </c>
      <c r="D23" s="34">
        <v>1</v>
      </c>
      <c r="E23" s="7"/>
      <c r="F23" s="34">
        <f t="shared" si="0"/>
        <v>0</v>
      </c>
    </row>
    <row r="24" spans="1:6" s="21" customFormat="1" ht="21.75" customHeight="1">
      <c r="A24" s="34" t="s">
        <v>164</v>
      </c>
      <c r="B24" s="45" t="s">
        <v>103</v>
      </c>
      <c r="C24" s="34" t="s">
        <v>13</v>
      </c>
      <c r="D24" s="34"/>
      <c r="E24" s="34"/>
      <c r="F24" s="34">
        <f t="shared" si="0"/>
      </c>
    </row>
    <row r="25" spans="1:6" s="21" customFormat="1" ht="21.75" customHeight="1">
      <c r="A25" s="34" t="s">
        <v>32</v>
      </c>
      <c r="B25" s="45" t="s">
        <v>33</v>
      </c>
      <c r="C25" s="34" t="s">
        <v>16</v>
      </c>
      <c r="D25" s="34"/>
      <c r="E25" s="34"/>
      <c r="F25" s="34">
        <f t="shared" si="0"/>
      </c>
    </row>
    <row r="26" spans="1:6" s="21" customFormat="1" ht="21.75" customHeight="1">
      <c r="A26" s="34" t="s">
        <v>34</v>
      </c>
      <c r="B26" s="45" t="s">
        <v>35</v>
      </c>
      <c r="C26" s="34" t="s">
        <v>16</v>
      </c>
      <c r="D26" s="34"/>
      <c r="E26" s="34"/>
      <c r="F26" s="34">
        <f t="shared" si="0"/>
      </c>
    </row>
    <row r="27" spans="1:6" s="21" customFormat="1" ht="21.75" customHeight="1">
      <c r="A27" s="34" t="s">
        <v>104</v>
      </c>
      <c r="B27" s="45" t="s">
        <v>107</v>
      </c>
      <c r="C27" s="34" t="s">
        <v>16</v>
      </c>
      <c r="D27" s="34"/>
      <c r="E27" s="34"/>
      <c r="F27" s="34">
        <f t="shared" si="0"/>
      </c>
    </row>
    <row r="28" spans="1:6" s="21" customFormat="1" ht="21.75" customHeight="1">
      <c r="A28" s="34" t="s">
        <v>36</v>
      </c>
      <c r="B28" s="45" t="s">
        <v>37</v>
      </c>
      <c r="C28" s="34" t="s">
        <v>16</v>
      </c>
      <c r="D28" s="34"/>
      <c r="E28" s="34"/>
      <c r="F28" s="34">
        <f t="shared" si="0"/>
      </c>
    </row>
    <row r="29" spans="1:6" s="21" customFormat="1" ht="21.75" customHeight="1">
      <c r="A29" s="34" t="s">
        <v>38</v>
      </c>
      <c r="B29" s="45" t="s">
        <v>39</v>
      </c>
      <c r="C29" s="34" t="s">
        <v>16</v>
      </c>
      <c r="D29" s="34"/>
      <c r="E29" s="34"/>
      <c r="F29" s="34">
        <f t="shared" si="0"/>
      </c>
    </row>
    <row r="30" spans="1:6" s="21" customFormat="1" ht="21.75" customHeight="1">
      <c r="A30" s="34" t="s">
        <v>40</v>
      </c>
      <c r="B30" s="45" t="s">
        <v>41</v>
      </c>
      <c r="C30" s="34" t="s">
        <v>16</v>
      </c>
      <c r="D30" s="34"/>
      <c r="E30" s="34"/>
      <c r="F30" s="34">
        <f t="shared" si="0"/>
      </c>
    </row>
    <row r="31" spans="1:6" s="21" customFormat="1" ht="22.5" customHeight="1">
      <c r="A31" s="34" t="s">
        <v>42</v>
      </c>
      <c r="B31" s="45" t="s">
        <v>43</v>
      </c>
      <c r="C31" s="34" t="s">
        <v>16</v>
      </c>
      <c r="D31" s="34"/>
      <c r="E31" s="34"/>
      <c r="F31" s="34">
        <f t="shared" si="0"/>
      </c>
    </row>
    <row r="32" spans="1:6" s="21" customFormat="1" ht="24.75" customHeight="1">
      <c r="A32" s="49" t="s">
        <v>1192</v>
      </c>
      <c r="B32" s="50"/>
      <c r="C32" s="50"/>
      <c r="D32" s="50"/>
      <c r="E32" s="51"/>
      <c r="F32" s="34">
        <f>ROUND(SUM(F5:F31),0)</f>
        <v>4979548</v>
      </c>
    </row>
  </sheetData>
  <sheetProtection password="C649" sheet="1" formatColumns="0" formatRows="0"/>
  <mergeCells count="4">
    <mergeCell ref="A3:F3"/>
    <mergeCell ref="A1:F1"/>
    <mergeCell ref="A32:E32"/>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126"/>
  <sheetViews>
    <sheetView showZeros="0" view="pageBreakPreview" zoomScale="90" zoomScaleSheetLayoutView="90" zoomScalePageLayoutView="0" workbookViewId="0" topLeftCell="A1">
      <selection activeCell="B25" sqref="B1:B16384"/>
    </sheetView>
  </sheetViews>
  <sheetFormatPr defaultColWidth="8.00390625" defaultRowHeight="14.25"/>
  <cols>
    <col min="1" max="1" width="7.625" style="29" customWidth="1"/>
    <col min="2" max="2" width="28.625" style="33"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4" t="str">
        <f>'100章'!A2:F2</f>
        <v>国道338线盘坡经大通河桥至热水段改建工程PDSG-2标</v>
      </c>
      <c r="B2" s="54"/>
      <c r="C2" s="54"/>
      <c r="D2" s="54"/>
      <c r="E2" s="54"/>
      <c r="F2" s="54"/>
    </row>
    <row r="3" spans="1:6" s="41" customFormat="1" ht="24.75" customHeight="1">
      <c r="A3" s="47" t="s">
        <v>1170</v>
      </c>
      <c r="B3" s="47"/>
      <c r="C3" s="47"/>
      <c r="D3" s="47"/>
      <c r="E3" s="47"/>
      <c r="F3" s="47"/>
    </row>
    <row r="4" spans="1:6" s="41" customFormat="1" ht="21.75" customHeight="1">
      <c r="A4" s="6" t="s">
        <v>1182</v>
      </c>
      <c r="B4" s="6" t="s">
        <v>1190</v>
      </c>
      <c r="C4" s="6" t="s">
        <v>1175</v>
      </c>
      <c r="D4" s="6" t="s">
        <v>1191</v>
      </c>
      <c r="E4" s="6" t="s">
        <v>5</v>
      </c>
      <c r="F4" s="6" t="s">
        <v>1181</v>
      </c>
    </row>
    <row r="5" spans="1:6" ht="21.75" customHeight="1">
      <c r="A5" s="1">
        <v>202</v>
      </c>
      <c r="B5" s="30" t="s">
        <v>44</v>
      </c>
      <c r="C5" s="1" t="s">
        <v>13</v>
      </c>
      <c r="D5" s="1"/>
      <c r="E5" s="1"/>
      <c r="F5" s="1">
        <f>IF(D5="","",ROUND(ROUND(E5,2)*D5,0))</f>
      </c>
    </row>
    <row r="6" spans="1:6" ht="21.75" customHeight="1">
      <c r="A6" s="1" t="s">
        <v>109</v>
      </c>
      <c r="B6" s="30" t="s">
        <v>110</v>
      </c>
      <c r="C6" s="1" t="s">
        <v>13</v>
      </c>
      <c r="D6" s="1"/>
      <c r="E6" s="1"/>
      <c r="F6" s="1">
        <f aca="true" t="shared" si="0" ref="F6:F69">IF(D6="","",ROUND(ROUND(E6,2)*D6,0))</f>
      </c>
    </row>
    <row r="7" spans="1:6" ht="21.75" customHeight="1">
      <c r="A7" s="1" t="s">
        <v>14</v>
      </c>
      <c r="B7" s="30" t="s">
        <v>111</v>
      </c>
      <c r="C7" s="1" t="s">
        <v>48</v>
      </c>
      <c r="D7" s="1">
        <v>800</v>
      </c>
      <c r="E7" s="7"/>
      <c r="F7" s="1">
        <f t="shared" si="0"/>
        <v>0</v>
      </c>
    </row>
    <row r="8" spans="1:6" ht="21.75" customHeight="1">
      <c r="A8" s="1" t="s">
        <v>17</v>
      </c>
      <c r="B8" s="30" t="s">
        <v>112</v>
      </c>
      <c r="C8" s="1" t="s">
        <v>48</v>
      </c>
      <c r="D8" s="1">
        <v>518</v>
      </c>
      <c r="E8" s="7"/>
      <c r="F8" s="1">
        <f t="shared" si="0"/>
        <v>0</v>
      </c>
    </row>
    <row r="9" spans="1:6" ht="21.75" customHeight="1">
      <c r="A9" s="1" t="s">
        <v>57</v>
      </c>
      <c r="B9" s="30" t="s">
        <v>165</v>
      </c>
      <c r="C9" s="1" t="s">
        <v>13</v>
      </c>
      <c r="D9" s="1"/>
      <c r="E9" s="1"/>
      <c r="F9" s="1">
        <f t="shared" si="0"/>
      </c>
    </row>
    <row r="10" spans="1:6" ht="24.75" customHeight="1">
      <c r="A10" s="1" t="s">
        <v>82</v>
      </c>
      <c r="B10" s="30" t="s">
        <v>166</v>
      </c>
      <c r="C10" s="1" t="s">
        <v>48</v>
      </c>
      <c r="D10" s="1">
        <v>888.2</v>
      </c>
      <c r="E10" s="7"/>
      <c r="F10" s="1">
        <f t="shared" si="0"/>
        <v>0</v>
      </c>
    </row>
    <row r="11" spans="1:6" ht="21.75" customHeight="1">
      <c r="A11" s="1" t="s">
        <v>45</v>
      </c>
      <c r="B11" s="30" t="s">
        <v>46</v>
      </c>
      <c r="C11" s="1" t="s">
        <v>13</v>
      </c>
      <c r="D11" s="1"/>
      <c r="E11" s="1"/>
      <c r="F11" s="1">
        <f t="shared" si="0"/>
      </c>
    </row>
    <row r="12" spans="1:6" ht="21.75" customHeight="1">
      <c r="A12" s="1" t="s">
        <v>14</v>
      </c>
      <c r="B12" s="30" t="s">
        <v>113</v>
      </c>
      <c r="C12" s="1" t="s">
        <v>48</v>
      </c>
      <c r="D12" s="1">
        <v>214</v>
      </c>
      <c r="E12" s="7"/>
      <c r="F12" s="1">
        <f t="shared" si="0"/>
        <v>0</v>
      </c>
    </row>
    <row r="13" spans="1:6" ht="21.75" customHeight="1">
      <c r="A13" s="1" t="s">
        <v>17</v>
      </c>
      <c r="B13" s="30" t="s">
        <v>47</v>
      </c>
      <c r="C13" s="1" t="s">
        <v>48</v>
      </c>
      <c r="D13" s="1">
        <v>646.6</v>
      </c>
      <c r="E13" s="7"/>
      <c r="F13" s="1">
        <f t="shared" si="0"/>
        <v>0</v>
      </c>
    </row>
    <row r="14" spans="1:6" ht="21.75" customHeight="1">
      <c r="A14" s="1" t="s">
        <v>66</v>
      </c>
      <c r="B14" s="30" t="s">
        <v>114</v>
      </c>
      <c r="C14" s="1" t="s">
        <v>48</v>
      </c>
      <c r="D14" s="1">
        <v>477</v>
      </c>
      <c r="E14" s="7"/>
      <c r="F14" s="1">
        <f t="shared" si="0"/>
        <v>0</v>
      </c>
    </row>
    <row r="15" spans="1:6" ht="21.75" customHeight="1">
      <c r="A15" s="1" t="s">
        <v>167</v>
      </c>
      <c r="B15" s="30" t="s">
        <v>168</v>
      </c>
      <c r="C15" s="1" t="s">
        <v>13</v>
      </c>
      <c r="D15" s="1"/>
      <c r="E15" s="1"/>
      <c r="F15" s="1">
        <f t="shared" si="0"/>
      </c>
    </row>
    <row r="16" spans="1:6" ht="21.75" customHeight="1">
      <c r="A16" s="1" t="s">
        <v>17</v>
      </c>
      <c r="B16" s="30" t="s">
        <v>169</v>
      </c>
      <c r="C16" s="1" t="s">
        <v>13</v>
      </c>
      <c r="D16" s="1"/>
      <c r="E16" s="1"/>
      <c r="F16" s="1">
        <f t="shared" si="0"/>
      </c>
    </row>
    <row r="17" spans="1:6" ht="21.75" customHeight="1">
      <c r="A17" s="1" t="s">
        <v>66</v>
      </c>
      <c r="B17" s="30" t="s">
        <v>170</v>
      </c>
      <c r="C17" s="1" t="s">
        <v>0</v>
      </c>
      <c r="D17" s="1">
        <v>28054</v>
      </c>
      <c r="E17" s="7"/>
      <c r="F17" s="1">
        <f t="shared" si="0"/>
        <v>0</v>
      </c>
    </row>
    <row r="18" spans="1:6" ht="21.75" customHeight="1">
      <c r="A18" s="1" t="s">
        <v>171</v>
      </c>
      <c r="B18" s="30" t="s">
        <v>49</v>
      </c>
      <c r="C18" s="1" t="s">
        <v>13</v>
      </c>
      <c r="D18" s="1"/>
      <c r="E18" s="1"/>
      <c r="F18" s="1">
        <f t="shared" si="0"/>
      </c>
    </row>
    <row r="19" spans="1:6" ht="21.75" customHeight="1">
      <c r="A19" s="1" t="s">
        <v>50</v>
      </c>
      <c r="B19" s="30" t="s">
        <v>51</v>
      </c>
      <c r="C19" s="1" t="s">
        <v>13</v>
      </c>
      <c r="D19" s="1"/>
      <c r="E19" s="1"/>
      <c r="F19" s="1">
        <f t="shared" si="0"/>
      </c>
    </row>
    <row r="20" spans="1:6" ht="21.75" customHeight="1">
      <c r="A20" s="1" t="s">
        <v>14</v>
      </c>
      <c r="B20" s="30" t="s">
        <v>52</v>
      </c>
      <c r="C20" s="1" t="s">
        <v>48</v>
      </c>
      <c r="D20" s="1">
        <v>30689</v>
      </c>
      <c r="E20" s="7"/>
      <c r="F20" s="1">
        <f t="shared" si="0"/>
        <v>0</v>
      </c>
    </row>
    <row r="21" spans="1:6" ht="21.75" customHeight="1">
      <c r="A21" s="1" t="s">
        <v>17</v>
      </c>
      <c r="B21" s="30" t="s">
        <v>116</v>
      </c>
      <c r="C21" s="1" t="s">
        <v>48</v>
      </c>
      <c r="D21" s="1">
        <v>41142</v>
      </c>
      <c r="E21" s="7"/>
      <c r="F21" s="1">
        <f t="shared" si="0"/>
        <v>0</v>
      </c>
    </row>
    <row r="22" spans="1:6" ht="21.75" customHeight="1">
      <c r="A22" s="1" t="s">
        <v>63</v>
      </c>
      <c r="B22" s="30" t="s">
        <v>172</v>
      </c>
      <c r="C22" s="1" t="s">
        <v>13</v>
      </c>
      <c r="D22" s="1"/>
      <c r="E22" s="1"/>
      <c r="F22" s="1">
        <f t="shared" si="0"/>
      </c>
    </row>
    <row r="23" spans="1:6" ht="21.75" customHeight="1">
      <c r="A23" s="1" t="s">
        <v>173</v>
      </c>
      <c r="B23" s="30" t="s">
        <v>174</v>
      </c>
      <c r="C23" s="1" t="s">
        <v>48</v>
      </c>
      <c r="D23" s="1">
        <v>1931.7</v>
      </c>
      <c r="E23" s="7"/>
      <c r="F23" s="1">
        <f t="shared" si="0"/>
        <v>0</v>
      </c>
    </row>
    <row r="24" spans="1:6" ht="21.75" customHeight="1">
      <c r="A24" s="1" t="s">
        <v>175</v>
      </c>
      <c r="B24" s="30" t="s">
        <v>176</v>
      </c>
      <c r="C24" s="1" t="s">
        <v>48</v>
      </c>
      <c r="D24" s="1">
        <v>4091.5</v>
      </c>
      <c r="E24" s="7"/>
      <c r="F24" s="1">
        <f t="shared" si="0"/>
        <v>0</v>
      </c>
    </row>
    <row r="25" spans="1:6" ht="21.75" customHeight="1">
      <c r="A25" s="1" t="s">
        <v>177</v>
      </c>
      <c r="B25" s="30" t="s">
        <v>53</v>
      </c>
      <c r="C25" s="1" t="s">
        <v>13</v>
      </c>
      <c r="D25" s="1"/>
      <c r="E25" s="1"/>
      <c r="F25" s="1">
        <f t="shared" si="0"/>
      </c>
    </row>
    <row r="26" spans="1:6" ht="21.75" customHeight="1">
      <c r="A26" s="1" t="s">
        <v>54</v>
      </c>
      <c r="B26" s="30" t="s">
        <v>55</v>
      </c>
      <c r="C26" s="1" t="s">
        <v>13</v>
      </c>
      <c r="D26" s="1"/>
      <c r="E26" s="1"/>
      <c r="F26" s="1">
        <f t="shared" si="0"/>
      </c>
    </row>
    <row r="27" spans="1:6" ht="21.75" customHeight="1">
      <c r="A27" s="1" t="s">
        <v>14</v>
      </c>
      <c r="B27" s="30" t="s">
        <v>56</v>
      </c>
      <c r="C27" s="1" t="s">
        <v>48</v>
      </c>
      <c r="D27" s="1">
        <v>11146</v>
      </c>
      <c r="E27" s="7"/>
      <c r="F27" s="1">
        <f t="shared" si="0"/>
        <v>0</v>
      </c>
    </row>
    <row r="28" spans="1:6" ht="21.75" customHeight="1">
      <c r="A28" s="1" t="s">
        <v>17</v>
      </c>
      <c r="B28" s="30" t="s">
        <v>117</v>
      </c>
      <c r="C28" s="1" t="s">
        <v>48</v>
      </c>
      <c r="D28" s="1">
        <v>41142</v>
      </c>
      <c r="E28" s="7"/>
      <c r="F28" s="1">
        <f t="shared" si="0"/>
        <v>0</v>
      </c>
    </row>
    <row r="29" spans="1:6" ht="21.75" customHeight="1">
      <c r="A29" s="1" t="s">
        <v>59</v>
      </c>
      <c r="B29" s="30" t="s">
        <v>60</v>
      </c>
      <c r="C29" s="1" t="s">
        <v>48</v>
      </c>
      <c r="D29" s="1">
        <v>9922.2</v>
      </c>
      <c r="E29" s="7"/>
      <c r="F29" s="1">
        <f t="shared" si="0"/>
        <v>0</v>
      </c>
    </row>
    <row r="30" spans="1:6" ht="21.75" customHeight="1">
      <c r="A30" s="1" t="s">
        <v>178</v>
      </c>
      <c r="B30" s="30" t="s">
        <v>179</v>
      </c>
      <c r="C30" s="1" t="s">
        <v>48</v>
      </c>
      <c r="D30" s="1">
        <v>3032.8</v>
      </c>
      <c r="E30" s="7"/>
      <c r="F30" s="1">
        <f t="shared" si="0"/>
        <v>0</v>
      </c>
    </row>
    <row r="31" spans="1:6" ht="24.75" customHeight="1">
      <c r="A31" s="1" t="s">
        <v>180</v>
      </c>
      <c r="B31" s="30" t="s">
        <v>181</v>
      </c>
      <c r="C31" s="1" t="s">
        <v>48</v>
      </c>
      <c r="D31" s="1">
        <v>150</v>
      </c>
      <c r="E31" s="7"/>
      <c r="F31" s="1">
        <f t="shared" si="0"/>
        <v>0</v>
      </c>
    </row>
    <row r="32" spans="1:6" ht="21.75" customHeight="1">
      <c r="A32" s="1" t="s">
        <v>57</v>
      </c>
      <c r="B32" s="30" t="s">
        <v>58</v>
      </c>
      <c r="C32" s="1" t="s">
        <v>48</v>
      </c>
      <c r="D32" s="1">
        <v>3865.1</v>
      </c>
      <c r="E32" s="7"/>
      <c r="F32" s="1">
        <f t="shared" si="0"/>
        <v>0</v>
      </c>
    </row>
    <row r="33" spans="1:6" ht="21.75" customHeight="1">
      <c r="A33" s="1" t="s">
        <v>182</v>
      </c>
      <c r="B33" s="30" t="s">
        <v>61</v>
      </c>
      <c r="C33" s="1" t="s">
        <v>13</v>
      </c>
      <c r="D33" s="1"/>
      <c r="E33" s="1"/>
      <c r="F33" s="1">
        <f t="shared" si="0"/>
      </c>
    </row>
    <row r="34" spans="1:6" ht="21.75" customHeight="1">
      <c r="A34" s="1" t="s">
        <v>118</v>
      </c>
      <c r="B34" s="30" t="s">
        <v>119</v>
      </c>
      <c r="C34" s="1" t="s">
        <v>13</v>
      </c>
      <c r="D34" s="1"/>
      <c r="E34" s="1"/>
      <c r="F34" s="1">
        <f t="shared" si="0"/>
      </c>
    </row>
    <row r="35" spans="1:6" ht="21.75" customHeight="1">
      <c r="A35" s="1" t="s">
        <v>66</v>
      </c>
      <c r="B35" s="30" t="s">
        <v>83</v>
      </c>
      <c r="C35" s="1" t="s">
        <v>13</v>
      </c>
      <c r="D35" s="1"/>
      <c r="E35" s="1"/>
      <c r="F35" s="1">
        <f t="shared" si="0"/>
      </c>
    </row>
    <row r="36" spans="1:6" ht="21.75" customHeight="1">
      <c r="A36" s="1" t="s">
        <v>120</v>
      </c>
      <c r="B36" s="30" t="s">
        <v>78</v>
      </c>
      <c r="C36" s="1" t="s">
        <v>48</v>
      </c>
      <c r="D36" s="1">
        <v>129.08</v>
      </c>
      <c r="E36" s="7"/>
      <c r="F36" s="1">
        <f t="shared" si="0"/>
        <v>0</v>
      </c>
    </row>
    <row r="37" spans="1:6" ht="21.75" customHeight="1">
      <c r="A37" s="1" t="s">
        <v>183</v>
      </c>
      <c r="B37" s="30" t="s">
        <v>184</v>
      </c>
      <c r="C37" s="1" t="s">
        <v>13</v>
      </c>
      <c r="D37" s="1"/>
      <c r="E37" s="1"/>
      <c r="F37" s="1">
        <f t="shared" si="0"/>
      </c>
    </row>
    <row r="38" spans="1:6" ht="21.75" customHeight="1">
      <c r="A38" s="1" t="s">
        <v>14</v>
      </c>
      <c r="B38" s="30" t="s">
        <v>185</v>
      </c>
      <c r="C38" s="1" t="s">
        <v>13</v>
      </c>
      <c r="D38" s="1"/>
      <c r="E38" s="1"/>
      <c r="F38" s="1">
        <f t="shared" si="0"/>
      </c>
    </row>
    <row r="39" spans="1:6" ht="21.75" customHeight="1">
      <c r="A39" s="1" t="s">
        <v>186</v>
      </c>
      <c r="B39" s="30" t="s">
        <v>187</v>
      </c>
      <c r="C39" s="1" t="s">
        <v>0</v>
      </c>
      <c r="D39" s="1">
        <v>585</v>
      </c>
      <c r="E39" s="7"/>
      <c r="F39" s="1">
        <f t="shared" si="0"/>
        <v>0</v>
      </c>
    </row>
    <row r="40" spans="1:6" ht="21.75" customHeight="1">
      <c r="A40" s="1" t="s">
        <v>84</v>
      </c>
      <c r="B40" s="30" t="s">
        <v>188</v>
      </c>
      <c r="C40" s="1" t="s">
        <v>0</v>
      </c>
      <c r="D40" s="1">
        <v>998.5</v>
      </c>
      <c r="E40" s="7"/>
      <c r="F40" s="1">
        <f t="shared" si="0"/>
        <v>0</v>
      </c>
    </row>
    <row r="41" spans="1:6" ht="21.75" customHeight="1">
      <c r="A41" s="1" t="s">
        <v>89</v>
      </c>
      <c r="B41" s="30" t="s">
        <v>189</v>
      </c>
      <c r="C41" s="1" t="s">
        <v>48</v>
      </c>
      <c r="D41" s="1">
        <v>450</v>
      </c>
      <c r="E41" s="7"/>
      <c r="F41" s="1">
        <f t="shared" si="0"/>
        <v>0</v>
      </c>
    </row>
    <row r="42" spans="1:6" ht="21.75" customHeight="1">
      <c r="A42" s="1" t="s">
        <v>190</v>
      </c>
      <c r="B42" s="30" t="s">
        <v>191</v>
      </c>
      <c r="C42" s="1" t="s">
        <v>48</v>
      </c>
      <c r="D42" s="1">
        <v>144</v>
      </c>
      <c r="E42" s="7"/>
      <c r="F42" s="1">
        <f t="shared" si="0"/>
        <v>0</v>
      </c>
    </row>
    <row r="43" spans="1:6" ht="21.75" customHeight="1">
      <c r="A43" s="1" t="s">
        <v>17</v>
      </c>
      <c r="B43" s="30" t="s">
        <v>192</v>
      </c>
      <c r="C43" s="1" t="s">
        <v>13</v>
      </c>
      <c r="D43" s="1"/>
      <c r="E43" s="1"/>
      <c r="F43" s="1">
        <f t="shared" si="0"/>
      </c>
    </row>
    <row r="44" spans="1:6" ht="21.75" customHeight="1">
      <c r="A44" s="1" t="s">
        <v>193</v>
      </c>
      <c r="B44" s="30" t="s">
        <v>194</v>
      </c>
      <c r="C44" s="1" t="s">
        <v>48</v>
      </c>
      <c r="D44" s="1">
        <v>1931.7</v>
      </c>
      <c r="E44" s="7"/>
      <c r="F44" s="1">
        <f t="shared" si="0"/>
        <v>0</v>
      </c>
    </row>
    <row r="45" spans="1:6" ht="21.75" customHeight="1">
      <c r="A45" s="1" t="s">
        <v>195</v>
      </c>
      <c r="B45" s="30" t="s">
        <v>196</v>
      </c>
      <c r="C45" s="1" t="s">
        <v>0</v>
      </c>
      <c r="D45" s="1">
        <v>1389</v>
      </c>
      <c r="E45" s="7"/>
      <c r="F45" s="1">
        <f t="shared" si="0"/>
        <v>0</v>
      </c>
    </row>
    <row r="46" spans="1:6" ht="21.75" customHeight="1">
      <c r="A46" s="1" t="s">
        <v>197</v>
      </c>
      <c r="B46" s="30" t="s">
        <v>198</v>
      </c>
      <c r="C46" s="1" t="s">
        <v>48</v>
      </c>
      <c r="D46" s="1">
        <v>38.2</v>
      </c>
      <c r="E46" s="7"/>
      <c r="F46" s="1">
        <f t="shared" si="0"/>
        <v>0</v>
      </c>
    </row>
    <row r="47" spans="1:6" ht="21.75" customHeight="1">
      <c r="A47" s="1" t="s">
        <v>199</v>
      </c>
      <c r="B47" s="30" t="s">
        <v>200</v>
      </c>
      <c r="C47" s="1" t="s">
        <v>48</v>
      </c>
      <c r="D47" s="1">
        <v>38.2</v>
      </c>
      <c r="E47" s="7"/>
      <c r="F47" s="1">
        <f t="shared" si="0"/>
        <v>0</v>
      </c>
    </row>
    <row r="48" spans="1:6" ht="21.75" customHeight="1">
      <c r="A48" s="1" t="s">
        <v>201</v>
      </c>
      <c r="B48" s="30" t="s">
        <v>202</v>
      </c>
      <c r="C48" s="1" t="s">
        <v>48</v>
      </c>
      <c r="D48" s="1">
        <v>151.8</v>
      </c>
      <c r="E48" s="7"/>
      <c r="F48" s="1">
        <f t="shared" si="0"/>
        <v>0</v>
      </c>
    </row>
    <row r="49" spans="1:6" ht="21.75" customHeight="1">
      <c r="A49" s="1" t="s">
        <v>203</v>
      </c>
      <c r="B49" s="30" t="s">
        <v>204</v>
      </c>
      <c r="C49" s="1" t="s">
        <v>0</v>
      </c>
      <c r="D49" s="1">
        <v>165</v>
      </c>
      <c r="E49" s="7"/>
      <c r="F49" s="1">
        <f t="shared" si="0"/>
        <v>0</v>
      </c>
    </row>
    <row r="50" spans="1:6" ht="21.75" customHeight="1">
      <c r="A50" s="1" t="s">
        <v>205</v>
      </c>
      <c r="B50" s="30" t="s">
        <v>206</v>
      </c>
      <c r="C50" s="1" t="s">
        <v>0</v>
      </c>
      <c r="D50" s="1">
        <v>510</v>
      </c>
      <c r="E50" s="7"/>
      <c r="F50" s="1">
        <f t="shared" si="0"/>
        <v>0</v>
      </c>
    </row>
    <row r="51" spans="1:6" ht="21.75" customHeight="1">
      <c r="A51" s="1" t="s">
        <v>207</v>
      </c>
      <c r="B51" s="30" t="s">
        <v>208</v>
      </c>
      <c r="C51" s="1" t="s">
        <v>64</v>
      </c>
      <c r="D51" s="1">
        <v>250</v>
      </c>
      <c r="E51" s="7"/>
      <c r="F51" s="1">
        <f t="shared" si="0"/>
        <v>0</v>
      </c>
    </row>
    <row r="52" spans="1:6" ht="21.75" customHeight="1">
      <c r="A52" s="1" t="s">
        <v>209</v>
      </c>
      <c r="B52" s="30" t="s">
        <v>210</v>
      </c>
      <c r="C52" s="1" t="s">
        <v>48</v>
      </c>
      <c r="D52" s="1">
        <v>255.5</v>
      </c>
      <c r="E52" s="7"/>
      <c r="F52" s="1">
        <f t="shared" si="0"/>
        <v>0</v>
      </c>
    </row>
    <row r="53" spans="1:6" ht="21.75" customHeight="1">
      <c r="A53" s="1" t="s">
        <v>66</v>
      </c>
      <c r="B53" s="30" t="s">
        <v>211</v>
      </c>
      <c r="C53" s="1" t="s">
        <v>13</v>
      </c>
      <c r="D53" s="1"/>
      <c r="E53" s="1"/>
      <c r="F53" s="1">
        <f t="shared" si="0"/>
      </c>
    </row>
    <row r="54" spans="1:6" ht="21.75" customHeight="1">
      <c r="A54" s="1" t="s">
        <v>81</v>
      </c>
      <c r="B54" s="30" t="s">
        <v>187</v>
      </c>
      <c r="C54" s="1" t="s">
        <v>0</v>
      </c>
      <c r="D54" s="1">
        <v>25346</v>
      </c>
      <c r="E54" s="7"/>
      <c r="F54" s="1">
        <f t="shared" si="0"/>
        <v>0</v>
      </c>
    </row>
    <row r="55" spans="1:6" ht="21.75" customHeight="1">
      <c r="A55" s="1" t="s">
        <v>120</v>
      </c>
      <c r="B55" s="30" t="s">
        <v>212</v>
      </c>
      <c r="C55" s="1" t="s">
        <v>0</v>
      </c>
      <c r="D55" s="1">
        <v>21452</v>
      </c>
      <c r="E55" s="7"/>
      <c r="F55" s="1">
        <f t="shared" si="0"/>
        <v>0</v>
      </c>
    </row>
    <row r="56" spans="1:6" ht="21.75" customHeight="1">
      <c r="A56" s="1" t="s">
        <v>213</v>
      </c>
      <c r="B56" s="30" t="s">
        <v>214</v>
      </c>
      <c r="C56" s="1" t="s">
        <v>48</v>
      </c>
      <c r="D56" s="1">
        <v>1062.9</v>
      </c>
      <c r="E56" s="7"/>
      <c r="F56" s="1">
        <f t="shared" si="0"/>
        <v>0</v>
      </c>
    </row>
    <row r="57" spans="1:6" ht="21.75" customHeight="1">
      <c r="A57" s="1" t="s">
        <v>215</v>
      </c>
      <c r="B57" s="30" t="s">
        <v>194</v>
      </c>
      <c r="C57" s="1" t="s">
        <v>48</v>
      </c>
      <c r="D57" s="1">
        <v>3382.9</v>
      </c>
      <c r="E57" s="7"/>
      <c r="F57" s="1">
        <f t="shared" si="0"/>
        <v>0</v>
      </c>
    </row>
    <row r="58" spans="1:6" ht="21.75" customHeight="1">
      <c r="A58" s="1" t="s">
        <v>216</v>
      </c>
      <c r="B58" s="30" t="s">
        <v>217</v>
      </c>
      <c r="C58" s="1" t="s">
        <v>0</v>
      </c>
      <c r="D58" s="1">
        <v>3543</v>
      </c>
      <c r="E58" s="7"/>
      <c r="F58" s="1">
        <f t="shared" si="0"/>
        <v>0</v>
      </c>
    </row>
    <row r="59" spans="1:6" ht="21.75" customHeight="1">
      <c r="A59" s="1" t="s">
        <v>218</v>
      </c>
      <c r="B59" s="30" t="s">
        <v>189</v>
      </c>
      <c r="C59" s="1" t="s">
        <v>48</v>
      </c>
      <c r="D59" s="1">
        <v>5760</v>
      </c>
      <c r="E59" s="7"/>
      <c r="F59" s="1">
        <f t="shared" si="0"/>
        <v>0</v>
      </c>
    </row>
    <row r="60" spans="1:6" ht="21.75" customHeight="1">
      <c r="A60" s="1" t="s">
        <v>219</v>
      </c>
      <c r="B60" s="30" t="s">
        <v>191</v>
      </c>
      <c r="C60" s="1" t="s">
        <v>48</v>
      </c>
      <c r="D60" s="1">
        <v>1843.2</v>
      </c>
      <c r="E60" s="7"/>
      <c r="F60" s="1">
        <f t="shared" si="0"/>
        <v>0</v>
      </c>
    </row>
    <row r="61" spans="1:6" ht="21.75" customHeight="1">
      <c r="A61" s="1" t="s">
        <v>220</v>
      </c>
      <c r="B61" s="30" t="s">
        <v>221</v>
      </c>
      <c r="C61" s="1" t="s">
        <v>13</v>
      </c>
      <c r="D61" s="1"/>
      <c r="E61" s="1"/>
      <c r="F61" s="1">
        <f t="shared" si="0"/>
      </c>
    </row>
    <row r="62" spans="1:6" ht="21.75" customHeight="1">
      <c r="A62" s="1" t="s">
        <v>14</v>
      </c>
      <c r="B62" s="30" t="s">
        <v>108</v>
      </c>
      <c r="C62" s="1" t="s">
        <v>48</v>
      </c>
      <c r="D62" s="1">
        <v>306.9</v>
      </c>
      <c r="E62" s="7"/>
      <c r="F62" s="1">
        <f t="shared" si="0"/>
        <v>0</v>
      </c>
    </row>
    <row r="63" spans="1:6" ht="21.75" customHeight="1">
      <c r="A63" s="1" t="s">
        <v>66</v>
      </c>
      <c r="B63" s="30" t="s">
        <v>222</v>
      </c>
      <c r="C63" s="1" t="s">
        <v>48</v>
      </c>
      <c r="D63" s="1">
        <v>409.2</v>
      </c>
      <c r="E63" s="7"/>
      <c r="F63" s="1">
        <f t="shared" si="0"/>
        <v>0</v>
      </c>
    </row>
    <row r="64" spans="1:6" ht="21.75" customHeight="1">
      <c r="A64" s="1" t="s">
        <v>121</v>
      </c>
      <c r="B64" s="30" t="s">
        <v>223</v>
      </c>
      <c r="C64" s="1" t="s">
        <v>13</v>
      </c>
      <c r="D64" s="1"/>
      <c r="E64" s="1"/>
      <c r="F64" s="1">
        <f t="shared" si="0"/>
      </c>
    </row>
    <row r="65" spans="1:6" ht="21.75" customHeight="1">
      <c r="A65" s="1" t="s">
        <v>14</v>
      </c>
      <c r="B65" s="30" t="s">
        <v>65</v>
      </c>
      <c r="C65" s="1" t="s">
        <v>0</v>
      </c>
      <c r="D65" s="1">
        <v>754.1</v>
      </c>
      <c r="E65" s="7"/>
      <c r="F65" s="1">
        <f t="shared" si="0"/>
        <v>0</v>
      </c>
    </row>
    <row r="66" spans="1:6" ht="21.75" customHeight="1">
      <c r="A66" s="1" t="s">
        <v>17</v>
      </c>
      <c r="B66" s="30" t="s">
        <v>224</v>
      </c>
      <c r="C66" s="1" t="s">
        <v>48</v>
      </c>
      <c r="D66" s="1">
        <v>20.63</v>
      </c>
      <c r="E66" s="7"/>
      <c r="F66" s="1">
        <f t="shared" si="0"/>
        <v>0</v>
      </c>
    </row>
    <row r="67" spans="1:6" ht="21.75" customHeight="1">
      <c r="A67" s="1" t="s">
        <v>66</v>
      </c>
      <c r="B67" s="30" t="s">
        <v>225</v>
      </c>
      <c r="C67" s="1" t="s">
        <v>48</v>
      </c>
      <c r="D67" s="1">
        <v>284.9</v>
      </c>
      <c r="E67" s="7"/>
      <c r="F67" s="1">
        <f t="shared" si="0"/>
        <v>0</v>
      </c>
    </row>
    <row r="68" spans="1:6" ht="21.75" customHeight="1">
      <c r="A68" s="1" t="s">
        <v>226</v>
      </c>
      <c r="B68" s="30" t="s">
        <v>227</v>
      </c>
      <c r="C68" s="1" t="s">
        <v>13</v>
      </c>
      <c r="D68" s="1"/>
      <c r="E68" s="1"/>
      <c r="F68" s="1">
        <f t="shared" si="0"/>
      </c>
    </row>
    <row r="69" spans="1:6" ht="21.75" customHeight="1">
      <c r="A69" s="1" t="s">
        <v>14</v>
      </c>
      <c r="B69" s="30" t="s">
        <v>228</v>
      </c>
      <c r="C69" s="1" t="s">
        <v>13</v>
      </c>
      <c r="D69" s="1"/>
      <c r="E69" s="1"/>
      <c r="F69" s="1">
        <f t="shared" si="0"/>
      </c>
    </row>
    <row r="70" spans="1:6" ht="21.75" customHeight="1">
      <c r="A70" s="1" t="s">
        <v>186</v>
      </c>
      <c r="B70" s="30" t="s">
        <v>212</v>
      </c>
      <c r="C70" s="1" t="s">
        <v>0</v>
      </c>
      <c r="D70" s="1">
        <v>8954.7</v>
      </c>
      <c r="E70" s="7"/>
      <c r="F70" s="1">
        <f aca="true" t="shared" si="1" ref="F70:F125">IF(D70="","",ROUND(ROUND(E70,2)*D70,0))</f>
        <v>0</v>
      </c>
    </row>
    <row r="71" spans="1:6" ht="21.75" customHeight="1">
      <c r="A71" s="1" t="s">
        <v>84</v>
      </c>
      <c r="B71" s="30" t="s">
        <v>229</v>
      </c>
      <c r="C71" s="1" t="s">
        <v>0</v>
      </c>
      <c r="D71" s="1">
        <v>8783.7</v>
      </c>
      <c r="E71" s="7"/>
      <c r="F71" s="1">
        <f t="shared" si="1"/>
        <v>0</v>
      </c>
    </row>
    <row r="72" spans="1:6" ht="21.75" customHeight="1">
      <c r="A72" s="1" t="s">
        <v>89</v>
      </c>
      <c r="B72" s="30" t="s">
        <v>230</v>
      </c>
      <c r="C72" s="1" t="s">
        <v>48</v>
      </c>
      <c r="D72" s="1">
        <v>7215.1</v>
      </c>
      <c r="E72" s="7"/>
      <c r="F72" s="1">
        <f t="shared" si="1"/>
        <v>0</v>
      </c>
    </row>
    <row r="73" spans="1:6" ht="21.75" customHeight="1">
      <c r="A73" s="1" t="s">
        <v>190</v>
      </c>
      <c r="B73" s="30" t="s">
        <v>189</v>
      </c>
      <c r="C73" s="1" t="s">
        <v>48</v>
      </c>
      <c r="D73" s="1">
        <v>1368</v>
      </c>
      <c r="E73" s="7"/>
      <c r="F73" s="1">
        <f t="shared" si="1"/>
        <v>0</v>
      </c>
    </row>
    <row r="74" spans="1:6" ht="21.75" customHeight="1">
      <c r="A74" s="1" t="s">
        <v>231</v>
      </c>
      <c r="B74" s="30" t="s">
        <v>191</v>
      </c>
      <c r="C74" s="1" t="s">
        <v>48</v>
      </c>
      <c r="D74" s="1">
        <v>433.2</v>
      </c>
      <c r="E74" s="7"/>
      <c r="F74" s="1">
        <f t="shared" si="1"/>
        <v>0</v>
      </c>
    </row>
    <row r="75" spans="1:6" ht="21.75" customHeight="1">
      <c r="A75" s="1" t="s">
        <v>17</v>
      </c>
      <c r="B75" s="30" t="s">
        <v>232</v>
      </c>
      <c r="C75" s="1" t="s">
        <v>13</v>
      </c>
      <c r="D75" s="1"/>
      <c r="E75" s="1"/>
      <c r="F75" s="1">
        <f t="shared" si="1"/>
      </c>
    </row>
    <row r="76" spans="1:6" ht="21.75" customHeight="1">
      <c r="A76" s="1" t="s">
        <v>193</v>
      </c>
      <c r="B76" s="30" t="s">
        <v>233</v>
      </c>
      <c r="C76" s="1" t="s">
        <v>48</v>
      </c>
      <c r="D76" s="1">
        <v>361.8</v>
      </c>
      <c r="E76" s="7"/>
      <c r="F76" s="1">
        <f t="shared" si="1"/>
        <v>0</v>
      </c>
    </row>
    <row r="77" spans="1:6" ht="21.75" customHeight="1">
      <c r="A77" s="1" t="s">
        <v>195</v>
      </c>
      <c r="B77" s="30" t="s">
        <v>234</v>
      </c>
      <c r="C77" s="1" t="s">
        <v>0</v>
      </c>
      <c r="D77" s="1">
        <v>301.5</v>
      </c>
      <c r="E77" s="7"/>
      <c r="F77" s="1">
        <f t="shared" si="1"/>
        <v>0</v>
      </c>
    </row>
    <row r="78" spans="1:6" ht="21.75" customHeight="1">
      <c r="A78" s="1" t="s">
        <v>197</v>
      </c>
      <c r="B78" s="30" t="s">
        <v>235</v>
      </c>
      <c r="C78" s="1" t="s">
        <v>48</v>
      </c>
      <c r="D78" s="1">
        <v>39</v>
      </c>
      <c r="E78" s="7"/>
      <c r="F78" s="1">
        <f t="shared" si="1"/>
        <v>0</v>
      </c>
    </row>
    <row r="79" spans="1:6" ht="21.75" customHeight="1">
      <c r="A79" s="1" t="s">
        <v>199</v>
      </c>
      <c r="B79" s="30" t="s">
        <v>236</v>
      </c>
      <c r="C79" s="1" t="s">
        <v>0</v>
      </c>
      <c r="D79" s="1">
        <v>187.2</v>
      </c>
      <c r="E79" s="7"/>
      <c r="F79" s="1">
        <f t="shared" si="1"/>
        <v>0</v>
      </c>
    </row>
    <row r="80" spans="1:6" ht="21.75" customHeight="1">
      <c r="A80" s="1" t="s">
        <v>201</v>
      </c>
      <c r="B80" s="30" t="s">
        <v>237</v>
      </c>
      <c r="C80" s="1" t="s">
        <v>48</v>
      </c>
      <c r="D80" s="1">
        <v>9.4</v>
      </c>
      <c r="E80" s="7"/>
      <c r="F80" s="1">
        <f t="shared" si="1"/>
        <v>0</v>
      </c>
    </row>
    <row r="81" spans="1:6" ht="24.75" customHeight="1">
      <c r="A81" s="1" t="s">
        <v>238</v>
      </c>
      <c r="B81" s="30" t="s">
        <v>239</v>
      </c>
      <c r="C81" s="1" t="s">
        <v>48</v>
      </c>
      <c r="D81" s="1">
        <v>247.3</v>
      </c>
      <c r="E81" s="7"/>
      <c r="F81" s="1">
        <f t="shared" si="1"/>
        <v>0</v>
      </c>
    </row>
    <row r="82" spans="1:6" ht="21.75" customHeight="1">
      <c r="A82" s="1" t="s">
        <v>240</v>
      </c>
      <c r="B82" s="30" t="s">
        <v>241</v>
      </c>
      <c r="C82" s="1" t="s">
        <v>13</v>
      </c>
      <c r="D82" s="1"/>
      <c r="E82" s="1"/>
      <c r="F82" s="1">
        <f t="shared" si="1"/>
      </c>
    </row>
    <row r="83" spans="1:6" ht="21.75" customHeight="1">
      <c r="A83" s="1" t="s">
        <v>14</v>
      </c>
      <c r="B83" s="30" t="s">
        <v>242</v>
      </c>
      <c r="C83" s="1" t="s">
        <v>48</v>
      </c>
      <c r="D83" s="1">
        <v>489.16</v>
      </c>
      <c r="E83" s="7"/>
      <c r="F83" s="1">
        <f t="shared" si="1"/>
        <v>0</v>
      </c>
    </row>
    <row r="84" spans="1:6" ht="21.75" customHeight="1">
      <c r="A84" s="1" t="s">
        <v>66</v>
      </c>
      <c r="B84" s="30" t="s">
        <v>122</v>
      </c>
      <c r="C84" s="1" t="s">
        <v>0</v>
      </c>
      <c r="D84" s="1">
        <v>560</v>
      </c>
      <c r="E84" s="7"/>
      <c r="F84" s="1">
        <f t="shared" si="1"/>
        <v>0</v>
      </c>
    </row>
    <row r="85" spans="1:6" ht="21.75" customHeight="1">
      <c r="A85" s="1" t="s">
        <v>68</v>
      </c>
      <c r="B85" s="30" t="s">
        <v>69</v>
      </c>
      <c r="C85" s="1" t="s">
        <v>13</v>
      </c>
      <c r="D85" s="1"/>
      <c r="E85" s="1"/>
      <c r="F85" s="1">
        <f t="shared" si="1"/>
      </c>
    </row>
    <row r="86" spans="1:6" ht="21.75" customHeight="1">
      <c r="A86" s="1" t="s">
        <v>70</v>
      </c>
      <c r="B86" s="30" t="s">
        <v>71</v>
      </c>
      <c r="C86" s="1" t="s">
        <v>13</v>
      </c>
      <c r="D86" s="1"/>
      <c r="E86" s="1"/>
      <c r="F86" s="1">
        <f t="shared" si="1"/>
      </c>
    </row>
    <row r="87" spans="1:6" ht="21.75" customHeight="1">
      <c r="A87" s="1" t="s">
        <v>66</v>
      </c>
      <c r="B87" s="30" t="s">
        <v>124</v>
      </c>
      <c r="C87" s="1" t="s">
        <v>48</v>
      </c>
      <c r="D87" s="1">
        <v>559.34</v>
      </c>
      <c r="E87" s="7"/>
      <c r="F87" s="1">
        <f t="shared" si="1"/>
        <v>0</v>
      </c>
    </row>
    <row r="88" spans="1:6" ht="21.75" customHeight="1">
      <c r="A88" s="1" t="s">
        <v>67</v>
      </c>
      <c r="B88" s="30" t="s">
        <v>243</v>
      </c>
      <c r="C88" s="1" t="s">
        <v>64</v>
      </c>
      <c r="D88" s="1">
        <v>119.58</v>
      </c>
      <c r="E88" s="7"/>
      <c r="F88" s="1">
        <f t="shared" si="1"/>
        <v>0</v>
      </c>
    </row>
    <row r="89" spans="1:6" ht="21.75" customHeight="1">
      <c r="A89" s="1" t="s">
        <v>72</v>
      </c>
      <c r="B89" s="30" t="s">
        <v>73</v>
      </c>
      <c r="C89" s="1" t="s">
        <v>13</v>
      </c>
      <c r="D89" s="1"/>
      <c r="E89" s="1"/>
      <c r="F89" s="1">
        <f t="shared" si="1"/>
      </c>
    </row>
    <row r="90" spans="1:6" ht="21.75" customHeight="1">
      <c r="A90" s="1" t="s">
        <v>66</v>
      </c>
      <c r="B90" s="30" t="s">
        <v>124</v>
      </c>
      <c r="C90" s="1" t="s">
        <v>48</v>
      </c>
      <c r="D90" s="1">
        <v>99.36</v>
      </c>
      <c r="E90" s="7"/>
      <c r="F90" s="1">
        <f t="shared" si="1"/>
        <v>0</v>
      </c>
    </row>
    <row r="91" spans="1:6" ht="21.75" customHeight="1">
      <c r="A91" s="1" t="s">
        <v>67</v>
      </c>
      <c r="B91" s="30" t="s">
        <v>244</v>
      </c>
      <c r="C91" s="1" t="s">
        <v>64</v>
      </c>
      <c r="D91" s="1">
        <v>305.98</v>
      </c>
      <c r="E91" s="7"/>
      <c r="F91" s="1">
        <f t="shared" si="1"/>
        <v>0</v>
      </c>
    </row>
    <row r="92" spans="1:6" ht="21.75" customHeight="1">
      <c r="A92" s="1" t="s">
        <v>245</v>
      </c>
      <c r="B92" s="30" t="s">
        <v>246</v>
      </c>
      <c r="C92" s="1" t="s">
        <v>13</v>
      </c>
      <c r="D92" s="1"/>
      <c r="E92" s="1"/>
      <c r="F92" s="1">
        <f t="shared" si="1"/>
      </c>
    </row>
    <row r="93" spans="1:6" ht="21.75" customHeight="1">
      <c r="A93" s="1" t="s">
        <v>14</v>
      </c>
      <c r="B93" s="30" t="s">
        <v>247</v>
      </c>
      <c r="C93" s="1" t="s">
        <v>48</v>
      </c>
      <c r="D93" s="1">
        <v>181</v>
      </c>
      <c r="E93" s="7"/>
      <c r="F93" s="1">
        <f t="shared" si="1"/>
        <v>0</v>
      </c>
    </row>
    <row r="94" spans="1:6" ht="21.75" customHeight="1">
      <c r="A94" s="1" t="s">
        <v>74</v>
      </c>
      <c r="B94" s="30" t="s">
        <v>75</v>
      </c>
      <c r="C94" s="1" t="s">
        <v>13</v>
      </c>
      <c r="D94" s="1"/>
      <c r="E94" s="1"/>
      <c r="F94" s="1">
        <f t="shared" si="1"/>
      </c>
    </row>
    <row r="95" spans="1:6" ht="21.75" customHeight="1">
      <c r="A95" s="1" t="s">
        <v>66</v>
      </c>
      <c r="B95" s="30" t="s">
        <v>124</v>
      </c>
      <c r="C95" s="1" t="s">
        <v>48</v>
      </c>
      <c r="D95" s="1">
        <v>42.81</v>
      </c>
      <c r="E95" s="7"/>
      <c r="F95" s="1">
        <f t="shared" si="1"/>
        <v>0</v>
      </c>
    </row>
    <row r="96" spans="1:6" ht="21.75" customHeight="1">
      <c r="A96" s="1" t="s">
        <v>248</v>
      </c>
      <c r="B96" s="30" t="s">
        <v>249</v>
      </c>
      <c r="C96" s="1" t="s">
        <v>13</v>
      </c>
      <c r="D96" s="1"/>
      <c r="E96" s="1"/>
      <c r="F96" s="1">
        <f t="shared" si="1"/>
      </c>
    </row>
    <row r="97" spans="1:6" ht="21.75" customHeight="1">
      <c r="A97" s="1" t="s">
        <v>14</v>
      </c>
      <c r="B97" s="30" t="s">
        <v>250</v>
      </c>
      <c r="C97" s="1" t="s">
        <v>48</v>
      </c>
      <c r="D97" s="1">
        <v>45.6</v>
      </c>
      <c r="E97" s="7"/>
      <c r="F97" s="1">
        <f t="shared" si="1"/>
        <v>0</v>
      </c>
    </row>
    <row r="98" spans="1:6" ht="21.75" customHeight="1">
      <c r="A98" s="1" t="s">
        <v>17</v>
      </c>
      <c r="B98" s="30" t="s">
        <v>251</v>
      </c>
      <c r="C98" s="1" t="s">
        <v>48</v>
      </c>
      <c r="D98" s="1">
        <v>10.75</v>
      </c>
      <c r="E98" s="7"/>
      <c r="F98" s="1">
        <f t="shared" si="1"/>
        <v>0</v>
      </c>
    </row>
    <row r="99" spans="1:6" ht="21.75" customHeight="1">
      <c r="A99" s="1" t="s">
        <v>76</v>
      </c>
      <c r="B99" s="30" t="s">
        <v>77</v>
      </c>
      <c r="C99" s="1" t="s">
        <v>13</v>
      </c>
      <c r="D99" s="1"/>
      <c r="E99" s="1"/>
      <c r="F99" s="1">
        <f t="shared" si="1"/>
      </c>
    </row>
    <row r="100" spans="1:6" ht="21.75" customHeight="1">
      <c r="A100" s="1" t="s">
        <v>252</v>
      </c>
      <c r="B100" s="30" t="s">
        <v>253</v>
      </c>
      <c r="C100" s="1" t="s">
        <v>13</v>
      </c>
      <c r="D100" s="1"/>
      <c r="E100" s="1"/>
      <c r="F100" s="1">
        <f t="shared" si="1"/>
      </c>
    </row>
    <row r="101" spans="1:6" ht="21.75" customHeight="1">
      <c r="A101" s="1" t="s">
        <v>66</v>
      </c>
      <c r="B101" s="30" t="s">
        <v>78</v>
      </c>
      <c r="C101" s="1" t="s">
        <v>48</v>
      </c>
      <c r="D101" s="1">
        <v>29.928</v>
      </c>
      <c r="E101" s="7"/>
      <c r="F101" s="1">
        <f t="shared" si="1"/>
        <v>0</v>
      </c>
    </row>
    <row r="102" spans="1:6" ht="21.75" customHeight="1">
      <c r="A102" s="1" t="s">
        <v>79</v>
      </c>
      <c r="B102" s="30" t="s">
        <v>80</v>
      </c>
      <c r="C102" s="1" t="s">
        <v>13</v>
      </c>
      <c r="D102" s="1"/>
      <c r="E102" s="1"/>
      <c r="F102" s="1">
        <f t="shared" si="1"/>
      </c>
    </row>
    <row r="103" spans="1:6" ht="21.75" customHeight="1">
      <c r="A103" s="1" t="s">
        <v>14</v>
      </c>
      <c r="B103" s="30" t="s">
        <v>254</v>
      </c>
      <c r="C103" s="1" t="s">
        <v>48</v>
      </c>
      <c r="D103" s="1">
        <v>31.4</v>
      </c>
      <c r="E103" s="7"/>
      <c r="F103" s="1">
        <f t="shared" si="1"/>
        <v>0</v>
      </c>
    </row>
    <row r="104" spans="1:6" ht="21.75" customHeight="1">
      <c r="A104" s="1" t="s">
        <v>17</v>
      </c>
      <c r="B104" s="30" t="s">
        <v>255</v>
      </c>
      <c r="C104" s="1" t="s">
        <v>13</v>
      </c>
      <c r="D104" s="1"/>
      <c r="E104" s="1"/>
      <c r="F104" s="1">
        <f t="shared" si="1"/>
      </c>
    </row>
    <row r="105" spans="1:6" ht="24.75" customHeight="1">
      <c r="A105" s="1" t="s">
        <v>193</v>
      </c>
      <c r="B105" s="30" t="s">
        <v>256</v>
      </c>
      <c r="C105" s="1" t="s">
        <v>48</v>
      </c>
      <c r="D105" s="1">
        <v>4.54</v>
      </c>
      <c r="E105" s="7"/>
      <c r="F105" s="1">
        <f t="shared" si="1"/>
        <v>0</v>
      </c>
    </row>
    <row r="106" spans="1:6" ht="24.75" customHeight="1">
      <c r="A106" s="1" t="s">
        <v>195</v>
      </c>
      <c r="B106" s="30" t="s">
        <v>257</v>
      </c>
      <c r="C106" s="1" t="s">
        <v>48</v>
      </c>
      <c r="D106" s="1">
        <v>5.96</v>
      </c>
      <c r="E106" s="7"/>
      <c r="F106" s="1">
        <f t="shared" si="1"/>
        <v>0</v>
      </c>
    </row>
    <row r="107" spans="1:6" ht="21.75" customHeight="1">
      <c r="A107" s="1" t="s">
        <v>66</v>
      </c>
      <c r="B107" s="30" t="s">
        <v>258</v>
      </c>
      <c r="C107" s="1" t="s">
        <v>48</v>
      </c>
      <c r="D107" s="1">
        <v>95.86</v>
      </c>
      <c r="E107" s="7"/>
      <c r="F107" s="1">
        <f t="shared" si="1"/>
        <v>0</v>
      </c>
    </row>
    <row r="108" spans="1:6" ht="21.75" customHeight="1">
      <c r="A108" s="1" t="s">
        <v>259</v>
      </c>
      <c r="B108" s="30" t="s">
        <v>260</v>
      </c>
      <c r="C108" s="1" t="s">
        <v>13</v>
      </c>
      <c r="D108" s="1"/>
      <c r="E108" s="1"/>
      <c r="F108" s="1">
        <f t="shared" si="1"/>
      </c>
    </row>
    <row r="109" spans="1:6" ht="21.75" customHeight="1">
      <c r="A109" s="1" t="s">
        <v>261</v>
      </c>
      <c r="B109" s="30" t="s">
        <v>83</v>
      </c>
      <c r="C109" s="1" t="s">
        <v>13</v>
      </c>
      <c r="D109" s="1"/>
      <c r="E109" s="1"/>
      <c r="F109" s="1">
        <f t="shared" si="1"/>
      </c>
    </row>
    <row r="110" spans="1:6" ht="21.75" customHeight="1">
      <c r="A110" s="1" t="s">
        <v>14</v>
      </c>
      <c r="B110" s="30" t="s">
        <v>262</v>
      </c>
      <c r="C110" s="1" t="s">
        <v>48</v>
      </c>
      <c r="D110" s="1">
        <v>4933.365</v>
      </c>
      <c r="E110" s="7"/>
      <c r="F110" s="1">
        <f t="shared" si="1"/>
        <v>0</v>
      </c>
    </row>
    <row r="111" spans="1:6" ht="21.75" customHeight="1">
      <c r="A111" s="1" t="s">
        <v>263</v>
      </c>
      <c r="B111" s="30" t="s">
        <v>264</v>
      </c>
      <c r="C111" s="1" t="s">
        <v>13</v>
      </c>
      <c r="D111" s="1"/>
      <c r="E111" s="1"/>
      <c r="F111" s="1">
        <f t="shared" si="1"/>
      </c>
    </row>
    <row r="112" spans="1:6" ht="21.75" customHeight="1">
      <c r="A112" s="1" t="s">
        <v>17</v>
      </c>
      <c r="B112" s="30" t="s">
        <v>265</v>
      </c>
      <c r="C112" s="1" t="s">
        <v>13</v>
      </c>
      <c r="D112" s="1"/>
      <c r="E112" s="1"/>
      <c r="F112" s="1">
        <f t="shared" si="1"/>
      </c>
    </row>
    <row r="113" spans="1:6" ht="21.75" customHeight="1">
      <c r="A113" s="1" t="s">
        <v>193</v>
      </c>
      <c r="B113" s="30" t="s">
        <v>266</v>
      </c>
      <c r="C113" s="1" t="s">
        <v>48</v>
      </c>
      <c r="D113" s="1">
        <v>251.95</v>
      </c>
      <c r="E113" s="7"/>
      <c r="F113" s="1">
        <f t="shared" si="1"/>
        <v>0</v>
      </c>
    </row>
    <row r="114" spans="1:6" ht="21.75" customHeight="1">
      <c r="A114" s="1" t="s">
        <v>195</v>
      </c>
      <c r="B114" s="30" t="s">
        <v>85</v>
      </c>
      <c r="C114" s="1" t="s">
        <v>86</v>
      </c>
      <c r="D114" s="1">
        <v>2507.51</v>
      </c>
      <c r="E114" s="7"/>
      <c r="F114" s="1">
        <f t="shared" si="1"/>
        <v>0</v>
      </c>
    </row>
    <row r="115" spans="1:6" ht="21.75" customHeight="1">
      <c r="A115" s="1" t="s">
        <v>267</v>
      </c>
      <c r="B115" s="30" t="s">
        <v>268</v>
      </c>
      <c r="C115" s="1" t="s">
        <v>48</v>
      </c>
      <c r="D115" s="1">
        <v>690</v>
      </c>
      <c r="E115" s="7"/>
      <c r="F115" s="1">
        <f t="shared" si="1"/>
        <v>0</v>
      </c>
    </row>
    <row r="116" spans="1:6" ht="21.75" customHeight="1">
      <c r="A116" s="1" t="s">
        <v>269</v>
      </c>
      <c r="B116" s="30" t="s">
        <v>270</v>
      </c>
      <c r="C116" s="1" t="s">
        <v>13</v>
      </c>
      <c r="D116" s="1"/>
      <c r="E116" s="1"/>
      <c r="F116" s="1">
        <f t="shared" si="1"/>
      </c>
    </row>
    <row r="117" spans="1:6" ht="21.75" customHeight="1">
      <c r="A117" s="1" t="s">
        <v>14</v>
      </c>
      <c r="B117" s="30" t="s">
        <v>271</v>
      </c>
      <c r="C117" s="1" t="s">
        <v>13</v>
      </c>
      <c r="D117" s="1"/>
      <c r="E117" s="1"/>
      <c r="F117" s="1">
        <f t="shared" si="1"/>
      </c>
    </row>
    <row r="118" spans="1:6" ht="21.75" customHeight="1">
      <c r="A118" s="1" t="s">
        <v>186</v>
      </c>
      <c r="B118" s="30" t="s">
        <v>272</v>
      </c>
      <c r="C118" s="1" t="s">
        <v>48</v>
      </c>
      <c r="D118" s="1">
        <v>3316</v>
      </c>
      <c r="E118" s="7"/>
      <c r="F118" s="1">
        <f t="shared" si="1"/>
        <v>0</v>
      </c>
    </row>
    <row r="119" spans="1:6" ht="21.75" customHeight="1">
      <c r="A119" s="1" t="s">
        <v>17</v>
      </c>
      <c r="B119" s="30" t="s">
        <v>273</v>
      </c>
      <c r="C119" s="1" t="s">
        <v>13</v>
      </c>
      <c r="D119" s="1"/>
      <c r="E119" s="1"/>
      <c r="F119" s="1">
        <f t="shared" si="1"/>
      </c>
    </row>
    <row r="120" spans="1:6" ht="21.75" customHeight="1">
      <c r="A120" s="1" t="s">
        <v>193</v>
      </c>
      <c r="B120" s="30" t="s">
        <v>272</v>
      </c>
      <c r="C120" s="1" t="s">
        <v>48</v>
      </c>
      <c r="D120" s="1">
        <v>1206.3</v>
      </c>
      <c r="E120" s="7"/>
      <c r="F120" s="1">
        <f t="shared" si="1"/>
        <v>0</v>
      </c>
    </row>
    <row r="121" spans="1:6" ht="21.75" customHeight="1">
      <c r="A121" s="1" t="s">
        <v>66</v>
      </c>
      <c r="B121" s="30" t="s">
        <v>274</v>
      </c>
      <c r="C121" s="1" t="s">
        <v>13</v>
      </c>
      <c r="D121" s="1"/>
      <c r="E121" s="1"/>
      <c r="F121" s="1">
        <f t="shared" si="1"/>
      </c>
    </row>
    <row r="122" spans="1:6" ht="21.75" customHeight="1">
      <c r="A122" s="1" t="s">
        <v>81</v>
      </c>
      <c r="B122" s="30" t="s">
        <v>272</v>
      </c>
      <c r="C122" s="1" t="s">
        <v>48</v>
      </c>
      <c r="D122" s="1">
        <v>3677.4</v>
      </c>
      <c r="E122" s="7"/>
      <c r="F122" s="1">
        <f t="shared" si="1"/>
        <v>0</v>
      </c>
    </row>
    <row r="123" spans="1:6" ht="21.75" customHeight="1">
      <c r="A123" s="1" t="s">
        <v>57</v>
      </c>
      <c r="B123" s="30" t="s">
        <v>275</v>
      </c>
      <c r="C123" s="1" t="s">
        <v>13</v>
      </c>
      <c r="D123" s="1"/>
      <c r="E123" s="1"/>
      <c r="F123" s="1">
        <f t="shared" si="1"/>
      </c>
    </row>
    <row r="124" spans="1:6" ht="21.75" customHeight="1">
      <c r="A124" s="1" t="s">
        <v>82</v>
      </c>
      <c r="B124" s="30" t="s">
        <v>272</v>
      </c>
      <c r="C124" s="1" t="s">
        <v>48</v>
      </c>
      <c r="D124" s="1">
        <v>2056.5</v>
      </c>
      <c r="E124" s="7"/>
      <c r="F124" s="1">
        <f t="shared" si="1"/>
        <v>0</v>
      </c>
    </row>
    <row r="125" spans="1:6" ht="21.75" customHeight="1">
      <c r="A125" s="1" t="s">
        <v>276</v>
      </c>
      <c r="B125" s="30" t="s">
        <v>277</v>
      </c>
      <c r="C125" s="1" t="s">
        <v>48</v>
      </c>
      <c r="D125" s="1">
        <v>112.5</v>
      </c>
      <c r="E125" s="7"/>
      <c r="F125" s="1">
        <f t="shared" si="1"/>
        <v>0</v>
      </c>
    </row>
    <row r="126" spans="1:6" ht="24.75" customHeight="1">
      <c r="A126" s="56" t="s">
        <v>1194</v>
      </c>
      <c r="B126" s="56"/>
      <c r="C126" s="56"/>
      <c r="D126" s="56"/>
      <c r="E126" s="56"/>
      <c r="F126" s="36">
        <f>ROUND(SUM(F5:F125),0)</f>
        <v>0</v>
      </c>
    </row>
  </sheetData>
  <sheetProtection password="C649" sheet="1" formatColumns="0" formatRows="0"/>
  <mergeCells count="4">
    <mergeCell ref="A2:F2"/>
    <mergeCell ref="A3:F3"/>
    <mergeCell ref="A1:F1"/>
    <mergeCell ref="A126:E126"/>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70"/>
  <sheetViews>
    <sheetView showZeros="0" view="pageBreakPreview" zoomScale="85" zoomScaleSheetLayoutView="85" zoomScalePageLayoutView="0" workbookViewId="0" topLeftCell="A58">
      <selection activeCell="E69" sqref="E69"/>
    </sheetView>
  </sheetViews>
  <sheetFormatPr defaultColWidth="8.00390625" defaultRowHeight="14.25"/>
  <cols>
    <col min="1" max="1" width="7.625" style="10"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tr">
        <f>'100章'!A2:F2</f>
        <v>国道338线盘坡经大通河桥至热水段改建工程PDSG-2标</v>
      </c>
      <c r="B2" s="57"/>
      <c r="C2" s="57"/>
      <c r="D2" s="57"/>
      <c r="E2" s="57"/>
      <c r="F2" s="57"/>
    </row>
    <row r="3" spans="1:6" s="41" customFormat="1" ht="24.75" customHeight="1">
      <c r="A3" s="47" t="s">
        <v>1169</v>
      </c>
      <c r="B3" s="47"/>
      <c r="C3" s="47"/>
      <c r="D3" s="47"/>
      <c r="E3" s="47"/>
      <c r="F3" s="47"/>
    </row>
    <row r="4" spans="1:6" s="41" customFormat="1" ht="21.75" customHeight="1">
      <c r="A4" s="19" t="s">
        <v>1150</v>
      </c>
      <c r="B4" s="19" t="s">
        <v>1177</v>
      </c>
      <c r="C4" s="19" t="s">
        <v>1178</v>
      </c>
      <c r="D4" s="19" t="s">
        <v>1152</v>
      </c>
      <c r="E4" s="19" t="s">
        <v>1153</v>
      </c>
      <c r="F4" s="19" t="s">
        <v>6</v>
      </c>
    </row>
    <row r="5" spans="1:6" ht="21.75" customHeight="1">
      <c r="A5" s="3" t="s">
        <v>278</v>
      </c>
      <c r="B5" s="5" t="s">
        <v>85</v>
      </c>
      <c r="C5" s="3" t="s">
        <v>13</v>
      </c>
      <c r="D5" s="3"/>
      <c r="E5" s="3"/>
      <c r="F5" s="3">
        <f>IF(D5="","",ROUND(ROUND(E5,2)*D5,0))</f>
      </c>
    </row>
    <row r="6" spans="1:6" ht="24.75" customHeight="1">
      <c r="A6" s="3" t="s">
        <v>279</v>
      </c>
      <c r="B6" s="5" t="s">
        <v>280</v>
      </c>
      <c r="C6" s="3" t="s">
        <v>13</v>
      </c>
      <c r="D6" s="3"/>
      <c r="E6" s="3"/>
      <c r="F6" s="3">
        <f aca="true" t="shared" si="0" ref="F6:F69">IF(D6="","",ROUND(ROUND(E6,2)*D6,0))</f>
      </c>
    </row>
    <row r="7" spans="1:6" ht="21.75" customHeight="1">
      <c r="A7" s="3" t="s">
        <v>14</v>
      </c>
      <c r="B7" s="5" t="s">
        <v>125</v>
      </c>
      <c r="C7" s="3" t="s">
        <v>86</v>
      </c>
      <c r="D7" s="3">
        <v>1697.1</v>
      </c>
      <c r="E7" s="8"/>
      <c r="F7" s="3">
        <f>IF(D7="","",ROUND(ROUND(E7,2)*D7,0))</f>
        <v>0</v>
      </c>
    </row>
    <row r="8" spans="1:6" ht="21.75" customHeight="1">
      <c r="A8" s="3" t="s">
        <v>17</v>
      </c>
      <c r="B8" s="5" t="s">
        <v>126</v>
      </c>
      <c r="C8" s="3" t="s">
        <v>86</v>
      </c>
      <c r="D8" s="3">
        <v>11319.8</v>
      </c>
      <c r="E8" s="8"/>
      <c r="F8" s="3">
        <f t="shared" si="0"/>
        <v>0</v>
      </c>
    </row>
    <row r="9" spans="1:6" ht="21.75" customHeight="1">
      <c r="A9" s="3" t="s">
        <v>66</v>
      </c>
      <c r="B9" s="5" t="s">
        <v>281</v>
      </c>
      <c r="C9" s="3" t="s">
        <v>86</v>
      </c>
      <c r="D9" s="3">
        <v>419.5</v>
      </c>
      <c r="E9" s="8"/>
      <c r="F9" s="3">
        <f t="shared" si="0"/>
        <v>0</v>
      </c>
    </row>
    <row r="10" spans="1:6" ht="21.75" customHeight="1">
      <c r="A10" s="3" t="s">
        <v>282</v>
      </c>
      <c r="B10" s="5" t="s">
        <v>283</v>
      </c>
      <c r="C10" s="3" t="s">
        <v>13</v>
      </c>
      <c r="D10" s="3"/>
      <c r="E10" s="3"/>
      <c r="F10" s="3">
        <f t="shared" si="0"/>
      </c>
    </row>
    <row r="11" spans="1:6" ht="21.75" customHeight="1">
      <c r="A11" s="3" t="s">
        <v>14</v>
      </c>
      <c r="B11" s="5" t="s">
        <v>125</v>
      </c>
      <c r="C11" s="3" t="s">
        <v>86</v>
      </c>
      <c r="D11" s="3">
        <v>82.5</v>
      </c>
      <c r="E11" s="8"/>
      <c r="F11" s="3">
        <f t="shared" si="0"/>
        <v>0</v>
      </c>
    </row>
    <row r="12" spans="1:6" ht="21.75" customHeight="1">
      <c r="A12" s="3" t="s">
        <v>17</v>
      </c>
      <c r="B12" s="5" t="s">
        <v>126</v>
      </c>
      <c r="C12" s="3" t="s">
        <v>86</v>
      </c>
      <c r="D12" s="3">
        <v>13311.5</v>
      </c>
      <c r="E12" s="8"/>
      <c r="F12" s="3">
        <f t="shared" si="0"/>
        <v>0</v>
      </c>
    </row>
    <row r="13" spans="1:6" ht="21.75" customHeight="1">
      <c r="A13" s="3" t="s">
        <v>284</v>
      </c>
      <c r="B13" s="5" t="s">
        <v>285</v>
      </c>
      <c r="C13" s="3" t="s">
        <v>13</v>
      </c>
      <c r="D13" s="3"/>
      <c r="E13" s="3"/>
      <c r="F13" s="3">
        <f t="shared" si="0"/>
      </c>
    </row>
    <row r="14" spans="1:6" ht="21.75" customHeight="1">
      <c r="A14" s="3" t="s">
        <v>14</v>
      </c>
      <c r="B14" s="5" t="s">
        <v>125</v>
      </c>
      <c r="C14" s="3" t="s">
        <v>86</v>
      </c>
      <c r="D14" s="3">
        <v>667.5</v>
      </c>
      <c r="E14" s="8"/>
      <c r="F14" s="3">
        <f t="shared" si="0"/>
        <v>0</v>
      </c>
    </row>
    <row r="15" spans="1:6" ht="21.75" customHeight="1">
      <c r="A15" s="3" t="s">
        <v>17</v>
      </c>
      <c r="B15" s="5" t="s">
        <v>126</v>
      </c>
      <c r="C15" s="3" t="s">
        <v>86</v>
      </c>
      <c r="D15" s="3">
        <v>4995.4</v>
      </c>
      <c r="E15" s="8"/>
      <c r="F15" s="3">
        <f t="shared" si="0"/>
        <v>0</v>
      </c>
    </row>
    <row r="16" spans="1:6" ht="21.75" customHeight="1">
      <c r="A16" s="3" t="s">
        <v>286</v>
      </c>
      <c r="B16" s="5" t="s">
        <v>287</v>
      </c>
      <c r="C16" s="3" t="s">
        <v>13</v>
      </c>
      <c r="D16" s="3"/>
      <c r="E16" s="3"/>
      <c r="F16" s="3">
        <f t="shared" si="0"/>
      </c>
    </row>
    <row r="17" spans="1:6" ht="21.75" customHeight="1">
      <c r="A17" s="3" t="s">
        <v>14</v>
      </c>
      <c r="B17" s="5" t="s">
        <v>125</v>
      </c>
      <c r="C17" s="3" t="s">
        <v>86</v>
      </c>
      <c r="D17" s="3">
        <v>80</v>
      </c>
      <c r="E17" s="8"/>
      <c r="F17" s="3">
        <f t="shared" si="0"/>
        <v>0</v>
      </c>
    </row>
    <row r="18" spans="1:6" ht="21.75" customHeight="1">
      <c r="A18" s="3" t="s">
        <v>17</v>
      </c>
      <c r="B18" s="5" t="s">
        <v>126</v>
      </c>
      <c r="C18" s="3" t="s">
        <v>86</v>
      </c>
      <c r="D18" s="3">
        <v>9618.4</v>
      </c>
      <c r="E18" s="8"/>
      <c r="F18" s="3">
        <f t="shared" si="0"/>
        <v>0</v>
      </c>
    </row>
    <row r="19" spans="1:6" ht="21.75" customHeight="1">
      <c r="A19" s="3" t="s">
        <v>66</v>
      </c>
      <c r="B19" s="5" t="s">
        <v>288</v>
      </c>
      <c r="C19" s="3" t="s">
        <v>86</v>
      </c>
      <c r="D19" s="3">
        <v>8946.8</v>
      </c>
      <c r="E19" s="8"/>
      <c r="F19" s="3">
        <f t="shared" si="0"/>
        <v>0</v>
      </c>
    </row>
    <row r="20" spans="1:6" ht="21.75" customHeight="1">
      <c r="A20" s="3" t="s">
        <v>57</v>
      </c>
      <c r="B20" s="5" t="s">
        <v>289</v>
      </c>
      <c r="C20" s="3" t="s">
        <v>86</v>
      </c>
      <c r="D20" s="3">
        <v>121.8</v>
      </c>
      <c r="E20" s="8"/>
      <c r="F20" s="3">
        <f t="shared" si="0"/>
        <v>0</v>
      </c>
    </row>
    <row r="21" spans="1:6" ht="21.75" customHeight="1">
      <c r="A21" s="3" t="s">
        <v>290</v>
      </c>
      <c r="B21" s="5" t="s">
        <v>291</v>
      </c>
      <c r="C21" s="3" t="s">
        <v>13</v>
      </c>
      <c r="D21" s="3"/>
      <c r="E21" s="3"/>
      <c r="F21" s="3">
        <f t="shared" si="0"/>
      </c>
    </row>
    <row r="22" spans="1:6" ht="21.75" customHeight="1">
      <c r="A22" s="3" t="s">
        <v>292</v>
      </c>
      <c r="B22" s="5" t="s">
        <v>293</v>
      </c>
      <c r="C22" s="3" t="s">
        <v>48</v>
      </c>
      <c r="D22" s="3">
        <v>880.8</v>
      </c>
      <c r="E22" s="8"/>
      <c r="F22" s="3">
        <f t="shared" si="0"/>
        <v>0</v>
      </c>
    </row>
    <row r="23" spans="1:6" ht="21.75" customHeight="1">
      <c r="A23" s="3" t="s">
        <v>294</v>
      </c>
      <c r="B23" s="5" t="s">
        <v>78</v>
      </c>
      <c r="C23" s="3" t="s">
        <v>48</v>
      </c>
      <c r="D23" s="3">
        <v>21.8</v>
      </c>
      <c r="E23" s="8"/>
      <c r="F23" s="3">
        <f t="shared" si="0"/>
        <v>0</v>
      </c>
    </row>
    <row r="24" spans="1:6" ht="21.75" customHeight="1">
      <c r="A24" s="3" t="s">
        <v>295</v>
      </c>
      <c r="B24" s="5" t="s">
        <v>296</v>
      </c>
      <c r="C24" s="3" t="s">
        <v>13</v>
      </c>
      <c r="D24" s="3"/>
      <c r="E24" s="3"/>
      <c r="F24" s="3">
        <f t="shared" si="0"/>
      </c>
    </row>
    <row r="25" spans="1:6" ht="21.75" customHeight="1">
      <c r="A25" s="3" t="s">
        <v>297</v>
      </c>
      <c r="B25" s="5" t="s">
        <v>296</v>
      </c>
      <c r="C25" s="3" t="s">
        <v>13</v>
      </c>
      <c r="D25" s="3"/>
      <c r="E25" s="3"/>
      <c r="F25" s="3">
        <f t="shared" si="0"/>
      </c>
    </row>
    <row r="26" spans="1:6" ht="21.75" customHeight="1">
      <c r="A26" s="3" t="s">
        <v>14</v>
      </c>
      <c r="B26" s="5" t="s">
        <v>298</v>
      </c>
      <c r="C26" s="3" t="s">
        <v>64</v>
      </c>
      <c r="D26" s="3">
        <v>60</v>
      </c>
      <c r="E26" s="8"/>
      <c r="F26" s="3">
        <f t="shared" si="0"/>
        <v>0</v>
      </c>
    </row>
    <row r="27" spans="1:6" ht="21.75" customHeight="1">
      <c r="A27" s="3" t="s">
        <v>299</v>
      </c>
      <c r="B27" s="5" t="s">
        <v>300</v>
      </c>
      <c r="C27" s="3" t="s">
        <v>13</v>
      </c>
      <c r="D27" s="3"/>
      <c r="E27" s="3"/>
      <c r="F27" s="3">
        <f t="shared" si="0"/>
      </c>
    </row>
    <row r="28" spans="1:6" ht="24.75" customHeight="1">
      <c r="A28" s="3" t="s">
        <v>301</v>
      </c>
      <c r="B28" s="5" t="s">
        <v>302</v>
      </c>
      <c r="C28" s="3" t="s">
        <v>13</v>
      </c>
      <c r="D28" s="3"/>
      <c r="E28" s="3"/>
      <c r="F28" s="3">
        <f t="shared" si="0"/>
      </c>
    </row>
    <row r="29" spans="1:6" ht="21.75" customHeight="1">
      <c r="A29" s="3" t="s">
        <v>14</v>
      </c>
      <c r="B29" s="5" t="s">
        <v>303</v>
      </c>
      <c r="C29" s="3" t="s">
        <v>48</v>
      </c>
      <c r="D29" s="3">
        <v>69.6</v>
      </c>
      <c r="E29" s="8"/>
      <c r="F29" s="3">
        <f t="shared" si="0"/>
        <v>0</v>
      </c>
    </row>
    <row r="30" spans="1:6" ht="21.75" customHeight="1">
      <c r="A30" s="3" t="s">
        <v>304</v>
      </c>
      <c r="B30" s="5" t="s">
        <v>305</v>
      </c>
      <c r="C30" s="3" t="s">
        <v>13</v>
      </c>
      <c r="D30" s="3"/>
      <c r="E30" s="3"/>
      <c r="F30" s="3">
        <f t="shared" si="0"/>
      </c>
    </row>
    <row r="31" spans="1:6" ht="21.75" customHeight="1">
      <c r="A31" s="3" t="s">
        <v>14</v>
      </c>
      <c r="B31" s="5" t="s">
        <v>306</v>
      </c>
      <c r="C31" s="3" t="s">
        <v>13</v>
      </c>
      <c r="D31" s="3"/>
      <c r="E31" s="3"/>
      <c r="F31" s="3">
        <f t="shared" si="0"/>
      </c>
    </row>
    <row r="32" spans="1:6" ht="21.75" customHeight="1">
      <c r="A32" s="3" t="s">
        <v>186</v>
      </c>
      <c r="B32" s="5" t="s">
        <v>303</v>
      </c>
      <c r="C32" s="3" t="s">
        <v>48</v>
      </c>
      <c r="D32" s="3">
        <v>95.9</v>
      </c>
      <c r="E32" s="8"/>
      <c r="F32" s="3">
        <f t="shared" si="0"/>
        <v>0</v>
      </c>
    </row>
    <row r="33" spans="1:6" ht="21.75" customHeight="1">
      <c r="A33" s="3" t="s">
        <v>57</v>
      </c>
      <c r="B33" s="5" t="s">
        <v>307</v>
      </c>
      <c r="C33" s="3" t="s">
        <v>48</v>
      </c>
      <c r="D33" s="3">
        <v>55.3</v>
      </c>
      <c r="E33" s="8"/>
      <c r="F33" s="3">
        <f t="shared" si="0"/>
        <v>0</v>
      </c>
    </row>
    <row r="34" spans="1:6" ht="21.75" customHeight="1">
      <c r="A34" s="3" t="s">
        <v>308</v>
      </c>
      <c r="B34" s="5" t="s">
        <v>309</v>
      </c>
      <c r="C34" s="3" t="s">
        <v>13</v>
      </c>
      <c r="D34" s="3"/>
      <c r="E34" s="3"/>
      <c r="F34" s="3">
        <f t="shared" si="0"/>
      </c>
    </row>
    <row r="35" spans="1:6" ht="21.75" customHeight="1">
      <c r="A35" s="3" t="s">
        <v>14</v>
      </c>
      <c r="B35" s="5" t="s">
        <v>310</v>
      </c>
      <c r="C35" s="3" t="s">
        <v>48</v>
      </c>
      <c r="D35" s="3">
        <v>0.8</v>
      </c>
      <c r="E35" s="8"/>
      <c r="F35" s="3">
        <f t="shared" si="0"/>
        <v>0</v>
      </c>
    </row>
    <row r="36" spans="1:6" ht="21.75" customHeight="1">
      <c r="A36" s="3" t="s">
        <v>311</v>
      </c>
      <c r="B36" s="5" t="s">
        <v>312</v>
      </c>
      <c r="C36" s="3" t="s">
        <v>13</v>
      </c>
      <c r="D36" s="3"/>
      <c r="E36" s="3"/>
      <c r="F36" s="3">
        <f t="shared" si="0"/>
      </c>
    </row>
    <row r="37" spans="1:6" ht="21.75" customHeight="1">
      <c r="A37" s="3" t="s">
        <v>14</v>
      </c>
      <c r="B37" s="5" t="s">
        <v>313</v>
      </c>
      <c r="C37" s="3" t="s">
        <v>48</v>
      </c>
      <c r="D37" s="3">
        <v>0.3</v>
      </c>
      <c r="E37" s="8"/>
      <c r="F37" s="3">
        <f t="shared" si="0"/>
        <v>0</v>
      </c>
    </row>
    <row r="38" spans="1:6" ht="21.75" customHeight="1">
      <c r="A38" s="3" t="s">
        <v>17</v>
      </c>
      <c r="B38" s="5" t="s">
        <v>314</v>
      </c>
      <c r="C38" s="3" t="s">
        <v>48</v>
      </c>
      <c r="D38" s="3">
        <v>4.8</v>
      </c>
      <c r="E38" s="8"/>
      <c r="F38" s="3">
        <f t="shared" si="0"/>
        <v>0</v>
      </c>
    </row>
    <row r="39" spans="1:6" ht="21.75" customHeight="1">
      <c r="A39" s="3" t="s">
        <v>66</v>
      </c>
      <c r="B39" s="5" t="s">
        <v>315</v>
      </c>
      <c r="C39" s="3" t="s">
        <v>48</v>
      </c>
      <c r="D39" s="3">
        <v>400.3</v>
      </c>
      <c r="E39" s="8"/>
      <c r="F39" s="3">
        <f t="shared" si="0"/>
        <v>0</v>
      </c>
    </row>
    <row r="40" spans="1:6" ht="21.75" customHeight="1">
      <c r="A40" s="3" t="s">
        <v>57</v>
      </c>
      <c r="B40" s="5" t="s">
        <v>316</v>
      </c>
      <c r="C40" s="3" t="s">
        <v>48</v>
      </c>
      <c r="D40" s="3">
        <v>44.4</v>
      </c>
      <c r="E40" s="8"/>
      <c r="F40" s="3">
        <f t="shared" si="0"/>
        <v>0</v>
      </c>
    </row>
    <row r="41" spans="1:6" ht="21.75" customHeight="1">
      <c r="A41" s="3" t="s">
        <v>62</v>
      </c>
      <c r="B41" s="5" t="s">
        <v>317</v>
      </c>
      <c r="C41" s="3" t="s">
        <v>48</v>
      </c>
      <c r="D41" s="3">
        <v>0.72</v>
      </c>
      <c r="E41" s="8"/>
      <c r="F41" s="3">
        <f t="shared" si="0"/>
        <v>0</v>
      </c>
    </row>
    <row r="42" spans="1:6" ht="21.75" customHeight="1">
      <c r="A42" s="3" t="s">
        <v>318</v>
      </c>
      <c r="B42" s="5" t="s">
        <v>319</v>
      </c>
      <c r="C42" s="3" t="s">
        <v>13</v>
      </c>
      <c r="D42" s="3"/>
      <c r="E42" s="3"/>
      <c r="F42" s="3">
        <f t="shared" si="0"/>
      </c>
    </row>
    <row r="43" spans="1:6" ht="21.75" customHeight="1">
      <c r="A43" s="3" t="s">
        <v>14</v>
      </c>
      <c r="B43" s="5" t="s">
        <v>320</v>
      </c>
      <c r="C43" s="3" t="s">
        <v>48</v>
      </c>
      <c r="D43" s="3">
        <v>21</v>
      </c>
      <c r="E43" s="8"/>
      <c r="F43" s="3">
        <f t="shared" si="0"/>
        <v>0</v>
      </c>
    </row>
    <row r="44" spans="1:6" ht="21.75" customHeight="1">
      <c r="A44" s="3" t="s">
        <v>1109</v>
      </c>
      <c r="B44" s="5" t="s">
        <v>1110</v>
      </c>
      <c r="C44" s="3" t="s">
        <v>13</v>
      </c>
      <c r="D44" s="3"/>
      <c r="E44" s="3"/>
      <c r="F44" s="3">
        <f t="shared" si="0"/>
      </c>
    </row>
    <row r="45" spans="1:6" ht="21.75" customHeight="1">
      <c r="A45" s="3" t="s">
        <v>14</v>
      </c>
      <c r="B45" s="5" t="s">
        <v>1111</v>
      </c>
      <c r="C45" s="3" t="s">
        <v>48</v>
      </c>
      <c r="D45" s="3">
        <v>40.3</v>
      </c>
      <c r="E45" s="8"/>
      <c r="F45" s="3">
        <f t="shared" si="0"/>
        <v>0</v>
      </c>
    </row>
    <row r="46" spans="1:6" ht="21.75" customHeight="1">
      <c r="A46" s="3" t="s">
        <v>321</v>
      </c>
      <c r="B46" s="5" t="s">
        <v>322</v>
      </c>
      <c r="C46" s="3" t="s">
        <v>13</v>
      </c>
      <c r="D46" s="3"/>
      <c r="E46" s="3"/>
      <c r="F46" s="3">
        <f t="shared" si="0"/>
      </c>
    </row>
    <row r="47" spans="1:6" ht="21.75" customHeight="1">
      <c r="A47" s="3" t="s">
        <v>323</v>
      </c>
      <c r="B47" s="5" t="s">
        <v>324</v>
      </c>
      <c r="C47" s="3" t="s">
        <v>13</v>
      </c>
      <c r="D47" s="3"/>
      <c r="E47" s="3"/>
      <c r="F47" s="3">
        <f t="shared" si="0"/>
      </c>
    </row>
    <row r="48" spans="1:6" ht="21.75" customHeight="1">
      <c r="A48" s="3" t="s">
        <v>14</v>
      </c>
      <c r="B48" s="5" t="s">
        <v>325</v>
      </c>
      <c r="C48" s="3" t="s">
        <v>48</v>
      </c>
      <c r="D48" s="3">
        <v>10.72</v>
      </c>
      <c r="E48" s="8"/>
      <c r="F48" s="3">
        <f t="shared" si="0"/>
        <v>0</v>
      </c>
    </row>
    <row r="49" spans="1:6" ht="21.75" customHeight="1">
      <c r="A49" s="3" t="s">
        <v>326</v>
      </c>
      <c r="B49" s="5" t="s">
        <v>327</v>
      </c>
      <c r="C49" s="3" t="s">
        <v>13</v>
      </c>
      <c r="D49" s="3"/>
      <c r="E49" s="3"/>
      <c r="F49" s="3">
        <f t="shared" si="0"/>
      </c>
    </row>
    <row r="50" spans="1:6" ht="21.75" customHeight="1">
      <c r="A50" s="3" t="s">
        <v>14</v>
      </c>
      <c r="B50" s="5" t="s">
        <v>328</v>
      </c>
      <c r="C50" s="3" t="s">
        <v>0</v>
      </c>
      <c r="D50" s="3">
        <v>390</v>
      </c>
      <c r="E50" s="8"/>
      <c r="F50" s="3">
        <f t="shared" si="0"/>
        <v>0</v>
      </c>
    </row>
    <row r="51" spans="1:6" ht="21.75" customHeight="1">
      <c r="A51" s="3" t="s">
        <v>329</v>
      </c>
      <c r="B51" s="5" t="s">
        <v>330</v>
      </c>
      <c r="C51" s="3" t="s">
        <v>13</v>
      </c>
      <c r="D51" s="3"/>
      <c r="E51" s="3"/>
      <c r="F51" s="3">
        <f t="shared" si="0"/>
      </c>
    </row>
    <row r="52" spans="1:6" ht="21.75" customHeight="1">
      <c r="A52" s="3" t="s">
        <v>14</v>
      </c>
      <c r="B52" s="5" t="s">
        <v>331</v>
      </c>
      <c r="C52" s="3" t="s">
        <v>13</v>
      </c>
      <c r="D52" s="3"/>
      <c r="E52" s="3"/>
      <c r="F52" s="3">
        <f t="shared" si="0"/>
      </c>
    </row>
    <row r="53" spans="1:6" ht="21.75" customHeight="1">
      <c r="A53" s="3" t="s">
        <v>190</v>
      </c>
      <c r="B53" s="5" t="s">
        <v>332</v>
      </c>
      <c r="C53" s="3" t="s">
        <v>64</v>
      </c>
      <c r="D53" s="3">
        <v>3.9</v>
      </c>
      <c r="E53" s="8"/>
      <c r="F53" s="3">
        <f t="shared" si="0"/>
        <v>0</v>
      </c>
    </row>
    <row r="54" spans="1:6" ht="21.75" customHeight="1">
      <c r="A54" s="3" t="s">
        <v>333</v>
      </c>
      <c r="B54" s="5" t="s">
        <v>334</v>
      </c>
      <c r="C54" s="3" t="s">
        <v>13</v>
      </c>
      <c r="D54" s="3"/>
      <c r="E54" s="3"/>
      <c r="F54" s="3">
        <f t="shared" si="0"/>
      </c>
    </row>
    <row r="55" spans="1:6" ht="21.75" customHeight="1">
      <c r="A55" s="3" t="s">
        <v>335</v>
      </c>
      <c r="B55" s="5" t="s">
        <v>336</v>
      </c>
      <c r="C55" s="3" t="s">
        <v>13</v>
      </c>
      <c r="D55" s="3"/>
      <c r="E55" s="3"/>
      <c r="F55" s="3">
        <f t="shared" si="0"/>
      </c>
    </row>
    <row r="56" spans="1:6" ht="21.75" customHeight="1">
      <c r="A56" s="3" t="s">
        <v>17</v>
      </c>
      <c r="B56" s="5" t="s">
        <v>336</v>
      </c>
      <c r="C56" s="3" t="s">
        <v>337</v>
      </c>
      <c r="D56" s="3">
        <v>14.7</v>
      </c>
      <c r="E56" s="8"/>
      <c r="F56" s="3">
        <f t="shared" si="0"/>
        <v>0</v>
      </c>
    </row>
    <row r="57" spans="1:6" ht="21.75" customHeight="1">
      <c r="A57" s="3" t="s">
        <v>338</v>
      </c>
      <c r="B57" s="5" t="s">
        <v>339</v>
      </c>
      <c r="C57" s="3" t="s">
        <v>13</v>
      </c>
      <c r="D57" s="3"/>
      <c r="E57" s="3"/>
      <c r="F57" s="3">
        <f t="shared" si="0"/>
      </c>
    </row>
    <row r="58" spans="1:6" ht="21.75" customHeight="1">
      <c r="A58" s="3" t="s">
        <v>340</v>
      </c>
      <c r="B58" s="5" t="s">
        <v>341</v>
      </c>
      <c r="C58" s="3" t="s">
        <v>64</v>
      </c>
      <c r="D58" s="3">
        <v>11.55</v>
      </c>
      <c r="E58" s="8"/>
      <c r="F58" s="3">
        <f t="shared" si="0"/>
        <v>0</v>
      </c>
    </row>
    <row r="59" spans="1:6" ht="21.75" customHeight="1">
      <c r="A59" s="3" t="s">
        <v>342</v>
      </c>
      <c r="B59" s="5" t="s">
        <v>343</v>
      </c>
      <c r="C59" s="3" t="s">
        <v>26</v>
      </c>
      <c r="D59" s="3">
        <v>22</v>
      </c>
      <c r="E59" s="8"/>
      <c r="F59" s="3">
        <f t="shared" si="0"/>
        <v>0</v>
      </c>
    </row>
    <row r="60" spans="1:6" ht="21.75" customHeight="1">
      <c r="A60" s="3" t="s">
        <v>344</v>
      </c>
      <c r="B60" s="5" t="s">
        <v>345</v>
      </c>
      <c r="C60" s="3" t="s">
        <v>64</v>
      </c>
      <c r="D60" s="3">
        <v>48</v>
      </c>
      <c r="E60" s="8"/>
      <c r="F60" s="3">
        <f t="shared" si="0"/>
        <v>0</v>
      </c>
    </row>
    <row r="61" spans="1:6" ht="21.75" customHeight="1">
      <c r="A61" s="3" t="s">
        <v>346</v>
      </c>
      <c r="B61" s="5" t="s">
        <v>347</v>
      </c>
      <c r="C61" s="3" t="s">
        <v>13</v>
      </c>
      <c r="D61" s="3"/>
      <c r="E61" s="3"/>
      <c r="F61" s="3">
        <f t="shared" si="0"/>
      </c>
    </row>
    <row r="62" spans="1:6" ht="21.75" customHeight="1">
      <c r="A62" s="3" t="s">
        <v>127</v>
      </c>
      <c r="B62" s="5" t="s">
        <v>348</v>
      </c>
      <c r="C62" s="3" t="s">
        <v>13</v>
      </c>
      <c r="D62" s="3"/>
      <c r="E62" s="3"/>
      <c r="F62" s="3">
        <f t="shared" si="0"/>
      </c>
    </row>
    <row r="63" spans="1:6" ht="21.75" customHeight="1">
      <c r="A63" s="3" t="s">
        <v>14</v>
      </c>
      <c r="B63" s="5" t="s">
        <v>349</v>
      </c>
      <c r="C63" s="3" t="s">
        <v>64</v>
      </c>
      <c r="D63" s="3">
        <v>19.5</v>
      </c>
      <c r="E63" s="35"/>
      <c r="F63" s="3">
        <f t="shared" si="0"/>
        <v>0</v>
      </c>
    </row>
    <row r="64" spans="1:6" ht="21.75" customHeight="1">
      <c r="A64" s="3" t="s">
        <v>350</v>
      </c>
      <c r="B64" s="5" t="s">
        <v>88</v>
      </c>
      <c r="C64" s="3" t="s">
        <v>13</v>
      </c>
      <c r="D64" s="3"/>
      <c r="E64" s="3"/>
      <c r="F64" s="3">
        <f t="shared" si="0"/>
      </c>
    </row>
    <row r="65" spans="1:6" ht="21.75" customHeight="1">
      <c r="A65" s="3" t="s">
        <v>351</v>
      </c>
      <c r="B65" s="5" t="s">
        <v>352</v>
      </c>
      <c r="C65" s="3" t="s">
        <v>13</v>
      </c>
      <c r="D65" s="3"/>
      <c r="E65" s="3"/>
      <c r="F65" s="3">
        <f t="shared" si="0"/>
      </c>
    </row>
    <row r="66" spans="1:6" ht="21.75" customHeight="1">
      <c r="A66" s="3" t="s">
        <v>14</v>
      </c>
      <c r="B66" s="5" t="s">
        <v>353</v>
      </c>
      <c r="C66" s="3" t="s">
        <v>64</v>
      </c>
      <c r="D66" s="3">
        <v>30.85</v>
      </c>
      <c r="E66" s="35"/>
      <c r="F66" s="3">
        <f t="shared" si="0"/>
        <v>0</v>
      </c>
    </row>
    <row r="67" spans="1:6" ht="21.75" customHeight="1">
      <c r="A67" s="3" t="s">
        <v>17</v>
      </c>
      <c r="B67" s="5" t="s">
        <v>354</v>
      </c>
      <c r="C67" s="3" t="s">
        <v>64</v>
      </c>
      <c r="D67" s="3">
        <v>40.64</v>
      </c>
      <c r="E67" s="35"/>
      <c r="F67" s="3">
        <f t="shared" si="0"/>
        <v>0</v>
      </c>
    </row>
    <row r="68" spans="1:6" ht="21.75" customHeight="1">
      <c r="A68" s="3" t="s">
        <v>355</v>
      </c>
      <c r="B68" s="5" t="s">
        <v>356</v>
      </c>
      <c r="C68" s="3" t="s">
        <v>13</v>
      </c>
      <c r="D68" s="3"/>
      <c r="E68" s="3"/>
      <c r="F68" s="3">
        <f t="shared" si="0"/>
      </c>
    </row>
    <row r="69" spans="1:6" ht="21.75" customHeight="1">
      <c r="A69" s="3" t="s">
        <v>14</v>
      </c>
      <c r="B69" s="5" t="s">
        <v>357</v>
      </c>
      <c r="C69" s="3" t="s">
        <v>64</v>
      </c>
      <c r="D69" s="3">
        <v>43</v>
      </c>
      <c r="E69" s="35"/>
      <c r="F69" s="3">
        <f t="shared" si="0"/>
        <v>0</v>
      </c>
    </row>
    <row r="70" spans="1:6" ht="24.75" customHeight="1">
      <c r="A70" s="58" t="s">
        <v>1159</v>
      </c>
      <c r="B70" s="58"/>
      <c r="C70" s="58"/>
      <c r="D70" s="58"/>
      <c r="E70" s="58"/>
      <c r="F70" s="36">
        <f>ROUND(SUM(F5:F69),0)</f>
        <v>0</v>
      </c>
    </row>
  </sheetData>
  <sheetProtection password="C649" sheet="1" formatColumns="0" formatRows="0"/>
  <mergeCells count="4">
    <mergeCell ref="A3:F3"/>
    <mergeCell ref="A1:F1"/>
    <mergeCell ref="A2:F2"/>
    <mergeCell ref="A70:E7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F120"/>
  <sheetViews>
    <sheetView showZeros="0" view="pageBreakPreview" zoomScale="85" zoomScaleSheetLayoutView="85" zoomScalePageLayoutView="0" workbookViewId="0" topLeftCell="A82">
      <selection activeCell="F90" sqref="F90"/>
    </sheetView>
  </sheetViews>
  <sheetFormatPr defaultColWidth="8.00390625" defaultRowHeight="14.25"/>
  <cols>
    <col min="1" max="1" width="7.625" style="10"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tr">
        <f>'100章'!A2:F2</f>
        <v>国道338线盘坡经大通河桥至热水段改建工程PDSG-2标</v>
      </c>
      <c r="B2" s="57"/>
      <c r="C2" s="57"/>
      <c r="D2" s="57"/>
      <c r="E2" s="57"/>
      <c r="F2" s="57"/>
    </row>
    <row r="3" spans="1:6" s="41" customFormat="1" ht="24.75" customHeight="1">
      <c r="A3" s="47" t="s">
        <v>1168</v>
      </c>
      <c r="B3" s="47"/>
      <c r="C3" s="47"/>
      <c r="D3" s="47"/>
      <c r="E3" s="47"/>
      <c r="F3" s="47"/>
    </row>
    <row r="4" spans="1:6" s="41" customFormat="1" ht="21.75" customHeight="1">
      <c r="A4" s="19" t="s">
        <v>1150</v>
      </c>
      <c r="B4" s="19" t="s">
        <v>1151</v>
      </c>
      <c r="C4" s="19" t="s">
        <v>1189</v>
      </c>
      <c r="D4" s="19" t="s">
        <v>1152</v>
      </c>
      <c r="E4" s="19" t="s">
        <v>1153</v>
      </c>
      <c r="F4" s="19" t="s">
        <v>6</v>
      </c>
    </row>
    <row r="5" spans="1:6" ht="21.75" customHeight="1">
      <c r="A5" s="3" t="s">
        <v>358</v>
      </c>
      <c r="B5" s="5" t="s">
        <v>359</v>
      </c>
      <c r="C5" s="3" t="s">
        <v>13</v>
      </c>
      <c r="D5" s="3"/>
      <c r="E5" s="3"/>
      <c r="F5" s="3">
        <f>IF(D5="","",ROUND(ROUND(E5,2)*D5,0))</f>
      </c>
    </row>
    <row r="6" spans="1:6" ht="21.75" customHeight="1">
      <c r="A6" s="3" t="s">
        <v>360</v>
      </c>
      <c r="B6" s="5" t="s">
        <v>361</v>
      </c>
      <c r="C6" s="3" t="s">
        <v>13</v>
      </c>
      <c r="D6" s="3"/>
      <c r="E6" s="3"/>
      <c r="F6" s="3">
        <f aca="true" t="shared" si="0" ref="F6:F69">IF(D6="","",ROUND(ROUND(E6,2)*D6,0))</f>
      </c>
    </row>
    <row r="7" spans="1:6" ht="21.75" customHeight="1">
      <c r="A7" s="3" t="s">
        <v>14</v>
      </c>
      <c r="B7" s="5" t="s">
        <v>362</v>
      </c>
      <c r="C7" s="3" t="s">
        <v>48</v>
      </c>
      <c r="D7" s="3">
        <v>6456.73</v>
      </c>
      <c r="E7" s="8"/>
      <c r="F7" s="3">
        <f t="shared" si="0"/>
        <v>0</v>
      </c>
    </row>
    <row r="8" spans="1:6" ht="21.75" customHeight="1">
      <c r="A8" s="3" t="s">
        <v>17</v>
      </c>
      <c r="B8" s="5" t="s">
        <v>363</v>
      </c>
      <c r="C8" s="3" t="s">
        <v>48</v>
      </c>
      <c r="D8" s="3">
        <v>2767.17</v>
      </c>
      <c r="E8" s="8"/>
      <c r="F8" s="3">
        <f t="shared" si="0"/>
        <v>0</v>
      </c>
    </row>
    <row r="9" spans="1:6" ht="21.75" customHeight="1">
      <c r="A9" s="3" t="s">
        <v>364</v>
      </c>
      <c r="B9" s="5" t="s">
        <v>365</v>
      </c>
      <c r="C9" s="3" t="s">
        <v>13</v>
      </c>
      <c r="D9" s="3"/>
      <c r="E9" s="3"/>
      <c r="F9" s="3">
        <f t="shared" si="0"/>
      </c>
    </row>
    <row r="10" spans="1:6" ht="21.75" customHeight="1">
      <c r="A10" s="3" t="s">
        <v>14</v>
      </c>
      <c r="B10" s="5" t="s">
        <v>366</v>
      </c>
      <c r="C10" s="3" t="s">
        <v>48</v>
      </c>
      <c r="D10" s="3">
        <v>65</v>
      </c>
      <c r="E10" s="8"/>
      <c r="F10" s="3">
        <f t="shared" si="0"/>
        <v>0</v>
      </c>
    </row>
    <row r="11" spans="1:6" ht="21.75" customHeight="1">
      <c r="A11" s="3" t="s">
        <v>17</v>
      </c>
      <c r="B11" s="5" t="s">
        <v>367</v>
      </c>
      <c r="C11" s="3" t="s">
        <v>48</v>
      </c>
      <c r="D11" s="3">
        <v>87.4</v>
      </c>
      <c r="E11" s="8"/>
      <c r="F11" s="3">
        <f t="shared" si="0"/>
        <v>0</v>
      </c>
    </row>
    <row r="12" spans="1:6" ht="21.75" customHeight="1">
      <c r="A12" s="3" t="s">
        <v>368</v>
      </c>
      <c r="B12" s="5" t="s">
        <v>369</v>
      </c>
      <c r="C12" s="3" t="s">
        <v>13</v>
      </c>
      <c r="D12" s="3"/>
      <c r="E12" s="3"/>
      <c r="F12" s="3">
        <f t="shared" si="0"/>
      </c>
    </row>
    <row r="13" spans="1:6" ht="21.75" customHeight="1">
      <c r="A13" s="3" t="s">
        <v>57</v>
      </c>
      <c r="B13" s="5" t="s">
        <v>370</v>
      </c>
      <c r="C13" s="3" t="s">
        <v>48</v>
      </c>
      <c r="D13" s="3">
        <v>93.1</v>
      </c>
      <c r="E13" s="8"/>
      <c r="F13" s="3">
        <f t="shared" si="0"/>
        <v>0</v>
      </c>
    </row>
    <row r="14" spans="1:6" ht="21.75" customHeight="1">
      <c r="A14" s="3" t="s">
        <v>59</v>
      </c>
      <c r="B14" s="5" t="s">
        <v>371</v>
      </c>
      <c r="C14" s="3" t="s">
        <v>48</v>
      </c>
      <c r="D14" s="3">
        <v>248</v>
      </c>
      <c r="E14" s="8"/>
      <c r="F14" s="3">
        <f t="shared" si="0"/>
        <v>0</v>
      </c>
    </row>
    <row r="15" spans="1:6" ht="21.75" customHeight="1">
      <c r="A15" s="3" t="s">
        <v>180</v>
      </c>
      <c r="B15" s="5" t="s">
        <v>372</v>
      </c>
      <c r="C15" s="3" t="s">
        <v>86</v>
      </c>
      <c r="D15" s="3">
        <v>3677.6</v>
      </c>
      <c r="E15" s="8"/>
      <c r="F15" s="3">
        <f t="shared" si="0"/>
        <v>0</v>
      </c>
    </row>
    <row r="16" spans="1:6" ht="21.75" customHeight="1">
      <c r="A16" s="3" t="s">
        <v>178</v>
      </c>
      <c r="B16" s="5" t="s">
        <v>373</v>
      </c>
      <c r="C16" s="3" t="s">
        <v>64</v>
      </c>
      <c r="D16" s="3">
        <v>2586.194</v>
      </c>
      <c r="E16" s="8"/>
      <c r="F16" s="3">
        <f t="shared" si="0"/>
        <v>0</v>
      </c>
    </row>
    <row r="17" spans="1:6" ht="21.75" customHeight="1">
      <c r="A17" s="3" t="s">
        <v>374</v>
      </c>
      <c r="B17" s="5" t="s">
        <v>375</v>
      </c>
      <c r="C17" s="3" t="s">
        <v>13</v>
      </c>
      <c r="D17" s="3"/>
      <c r="E17" s="3"/>
      <c r="F17" s="3">
        <f t="shared" si="0"/>
      </c>
    </row>
    <row r="18" spans="1:6" ht="21.75" customHeight="1">
      <c r="A18" s="3" t="s">
        <v>14</v>
      </c>
      <c r="B18" s="5" t="s">
        <v>376</v>
      </c>
      <c r="C18" s="3" t="s">
        <v>48</v>
      </c>
      <c r="D18" s="3">
        <v>714.4</v>
      </c>
      <c r="E18" s="8"/>
      <c r="F18" s="3">
        <f t="shared" si="0"/>
        <v>0</v>
      </c>
    </row>
    <row r="19" spans="1:6" ht="21.75" customHeight="1">
      <c r="A19" s="3" t="s">
        <v>66</v>
      </c>
      <c r="B19" s="5" t="s">
        <v>377</v>
      </c>
      <c r="C19" s="3" t="s">
        <v>48</v>
      </c>
      <c r="D19" s="3">
        <v>216.9</v>
      </c>
      <c r="E19" s="8"/>
      <c r="F19" s="3">
        <f t="shared" si="0"/>
        <v>0</v>
      </c>
    </row>
    <row r="20" spans="1:6" ht="21.75" customHeight="1">
      <c r="A20" s="3" t="s">
        <v>57</v>
      </c>
      <c r="B20" s="5" t="s">
        <v>378</v>
      </c>
      <c r="C20" s="3" t="s">
        <v>0</v>
      </c>
      <c r="D20" s="3">
        <v>476.3</v>
      </c>
      <c r="E20" s="8"/>
      <c r="F20" s="3">
        <f t="shared" si="0"/>
        <v>0</v>
      </c>
    </row>
    <row r="21" spans="1:6" ht="21.75" customHeight="1">
      <c r="A21" s="3" t="s">
        <v>62</v>
      </c>
      <c r="B21" s="5" t="s">
        <v>379</v>
      </c>
      <c r="C21" s="3" t="s">
        <v>86</v>
      </c>
      <c r="D21" s="3">
        <v>391</v>
      </c>
      <c r="E21" s="8"/>
      <c r="F21" s="3">
        <f t="shared" si="0"/>
        <v>0</v>
      </c>
    </row>
    <row r="22" spans="1:6" ht="21.75" customHeight="1">
      <c r="A22" s="3" t="s">
        <v>63</v>
      </c>
      <c r="B22" s="5" t="s">
        <v>380</v>
      </c>
      <c r="C22" s="3" t="s">
        <v>381</v>
      </c>
      <c r="D22" s="3">
        <v>2</v>
      </c>
      <c r="E22" s="8"/>
      <c r="F22" s="3">
        <f t="shared" si="0"/>
        <v>0</v>
      </c>
    </row>
    <row r="23" spans="1:6" ht="21.75" customHeight="1">
      <c r="A23" s="3" t="s">
        <v>382</v>
      </c>
      <c r="B23" s="5" t="s">
        <v>383</v>
      </c>
      <c r="C23" s="3" t="s">
        <v>13</v>
      </c>
      <c r="D23" s="3"/>
      <c r="E23" s="3"/>
      <c r="F23" s="3">
        <f t="shared" si="0"/>
      </c>
    </row>
    <row r="24" spans="1:6" ht="21.75" customHeight="1">
      <c r="A24" s="3" t="s">
        <v>14</v>
      </c>
      <c r="B24" s="5" t="s">
        <v>376</v>
      </c>
      <c r="C24" s="3" t="s">
        <v>48</v>
      </c>
      <c r="D24" s="3">
        <v>319.26</v>
      </c>
      <c r="E24" s="8"/>
      <c r="F24" s="3">
        <f t="shared" si="0"/>
        <v>0</v>
      </c>
    </row>
    <row r="25" spans="1:6" ht="21.75" customHeight="1">
      <c r="A25" s="3" t="s">
        <v>17</v>
      </c>
      <c r="B25" s="5" t="s">
        <v>85</v>
      </c>
      <c r="C25" s="3" t="s">
        <v>86</v>
      </c>
      <c r="D25" s="3">
        <v>23199.9</v>
      </c>
      <c r="E25" s="8"/>
      <c r="F25" s="3">
        <f t="shared" si="0"/>
        <v>0</v>
      </c>
    </row>
    <row r="26" spans="1:6" ht="21.75" customHeight="1">
      <c r="A26" s="3" t="s">
        <v>384</v>
      </c>
      <c r="B26" s="5" t="s">
        <v>385</v>
      </c>
      <c r="C26" s="3" t="s">
        <v>13</v>
      </c>
      <c r="D26" s="3"/>
      <c r="E26" s="3"/>
      <c r="F26" s="3">
        <f t="shared" si="0"/>
      </c>
    </row>
    <row r="27" spans="1:6" ht="21.75" customHeight="1">
      <c r="A27" s="3" t="s">
        <v>14</v>
      </c>
      <c r="B27" s="5" t="s">
        <v>376</v>
      </c>
      <c r="C27" s="3" t="s">
        <v>48</v>
      </c>
      <c r="D27" s="3">
        <v>313.6</v>
      </c>
      <c r="E27" s="8"/>
      <c r="F27" s="3">
        <f t="shared" si="0"/>
        <v>0</v>
      </c>
    </row>
    <row r="28" spans="1:6" ht="21.75" customHeight="1">
      <c r="A28" s="3" t="s">
        <v>17</v>
      </c>
      <c r="B28" s="5" t="s">
        <v>386</v>
      </c>
      <c r="C28" s="3" t="s">
        <v>86</v>
      </c>
      <c r="D28" s="3">
        <v>13907.4</v>
      </c>
      <c r="E28" s="8"/>
      <c r="F28" s="3">
        <f t="shared" si="0"/>
        <v>0</v>
      </c>
    </row>
    <row r="29" spans="1:6" ht="21.75" customHeight="1">
      <c r="A29" s="3" t="s">
        <v>66</v>
      </c>
      <c r="B29" s="5" t="s">
        <v>387</v>
      </c>
      <c r="C29" s="3" t="s">
        <v>86</v>
      </c>
      <c r="D29" s="3">
        <v>1967.8</v>
      </c>
      <c r="E29" s="8"/>
      <c r="F29" s="3">
        <f t="shared" si="0"/>
        <v>0</v>
      </c>
    </row>
    <row r="30" spans="1:6" ht="21.75" customHeight="1">
      <c r="A30" s="3" t="s">
        <v>57</v>
      </c>
      <c r="B30" s="5" t="s">
        <v>388</v>
      </c>
      <c r="C30" s="3" t="s">
        <v>86</v>
      </c>
      <c r="D30" s="3">
        <v>8968.4</v>
      </c>
      <c r="E30" s="8"/>
      <c r="F30" s="3">
        <f t="shared" si="0"/>
        <v>0</v>
      </c>
    </row>
    <row r="31" spans="1:6" ht="21.75" customHeight="1">
      <c r="A31" s="3" t="s">
        <v>62</v>
      </c>
      <c r="B31" s="5" t="s">
        <v>389</v>
      </c>
      <c r="C31" s="3" t="s">
        <v>48</v>
      </c>
      <c r="D31" s="3">
        <v>316.68</v>
      </c>
      <c r="E31" s="8"/>
      <c r="F31" s="3">
        <f t="shared" si="0"/>
        <v>0</v>
      </c>
    </row>
    <row r="32" spans="1:6" ht="21.75" customHeight="1">
      <c r="A32" s="3" t="s">
        <v>63</v>
      </c>
      <c r="B32" s="5" t="s">
        <v>390</v>
      </c>
      <c r="C32" s="3" t="s">
        <v>0</v>
      </c>
      <c r="D32" s="3">
        <v>712</v>
      </c>
      <c r="E32" s="8"/>
      <c r="F32" s="3">
        <f t="shared" si="0"/>
        <v>0</v>
      </c>
    </row>
    <row r="33" spans="1:6" ht="21.75" customHeight="1">
      <c r="A33" s="3" t="s">
        <v>67</v>
      </c>
      <c r="B33" s="5" t="s">
        <v>391</v>
      </c>
      <c r="C33" s="3" t="s">
        <v>86</v>
      </c>
      <c r="D33" s="3">
        <v>3226.4</v>
      </c>
      <c r="E33" s="8"/>
      <c r="F33" s="3">
        <f t="shared" si="0"/>
        <v>0</v>
      </c>
    </row>
    <row r="34" spans="1:6" ht="21.75" customHeight="1">
      <c r="A34" s="3" t="s">
        <v>392</v>
      </c>
      <c r="B34" s="5" t="s">
        <v>393</v>
      </c>
      <c r="C34" s="3" t="s">
        <v>13</v>
      </c>
      <c r="D34" s="3"/>
      <c r="E34" s="3"/>
      <c r="F34" s="3">
        <f t="shared" si="0"/>
      </c>
    </row>
    <row r="35" spans="1:6" ht="21.75" customHeight="1">
      <c r="A35" s="3" t="s">
        <v>14</v>
      </c>
      <c r="B35" s="5" t="s">
        <v>327</v>
      </c>
      <c r="C35" s="3" t="s">
        <v>13</v>
      </c>
      <c r="D35" s="3"/>
      <c r="E35" s="3"/>
      <c r="F35" s="3">
        <f t="shared" si="0"/>
      </c>
    </row>
    <row r="36" spans="1:6" ht="21.75" customHeight="1">
      <c r="A36" s="3" t="s">
        <v>186</v>
      </c>
      <c r="B36" s="5" t="s">
        <v>394</v>
      </c>
      <c r="C36" s="3" t="s">
        <v>48</v>
      </c>
      <c r="D36" s="3">
        <v>212</v>
      </c>
      <c r="E36" s="8"/>
      <c r="F36" s="3">
        <f t="shared" si="0"/>
        <v>0</v>
      </c>
    </row>
    <row r="37" spans="1:6" ht="21.75" customHeight="1">
      <c r="A37" s="3" t="s">
        <v>17</v>
      </c>
      <c r="B37" s="5" t="s">
        <v>395</v>
      </c>
      <c r="C37" s="3" t="s">
        <v>48</v>
      </c>
      <c r="D37" s="3">
        <v>1445</v>
      </c>
      <c r="E37" s="8"/>
      <c r="F37" s="3">
        <f t="shared" si="0"/>
        <v>0</v>
      </c>
    </row>
    <row r="38" spans="1:6" ht="21.75" customHeight="1">
      <c r="A38" s="3" t="s">
        <v>396</v>
      </c>
      <c r="B38" s="5" t="s">
        <v>397</v>
      </c>
      <c r="C38" s="3" t="s">
        <v>13</v>
      </c>
      <c r="D38" s="3"/>
      <c r="E38" s="3"/>
      <c r="F38" s="3">
        <f t="shared" si="0"/>
      </c>
    </row>
    <row r="39" spans="1:6" ht="21.75" customHeight="1">
      <c r="A39" s="3" t="s">
        <v>398</v>
      </c>
      <c r="B39" s="5" t="s">
        <v>397</v>
      </c>
      <c r="C39" s="3" t="s">
        <v>13</v>
      </c>
      <c r="D39" s="3"/>
      <c r="E39" s="3"/>
      <c r="F39" s="3">
        <f t="shared" si="0"/>
      </c>
    </row>
    <row r="40" spans="1:6" ht="21.75" customHeight="1">
      <c r="A40" s="3" t="s">
        <v>14</v>
      </c>
      <c r="B40" s="5" t="s">
        <v>399</v>
      </c>
      <c r="C40" s="3" t="s">
        <v>48</v>
      </c>
      <c r="D40" s="3">
        <v>313176.9</v>
      </c>
      <c r="E40" s="8"/>
      <c r="F40" s="3">
        <f t="shared" si="0"/>
        <v>0</v>
      </c>
    </row>
    <row r="41" spans="1:6" ht="21.75" customHeight="1">
      <c r="A41" s="3" t="s">
        <v>400</v>
      </c>
      <c r="B41" s="5" t="s">
        <v>401</v>
      </c>
      <c r="C41" s="3" t="s">
        <v>13</v>
      </c>
      <c r="D41" s="3"/>
      <c r="E41" s="3"/>
      <c r="F41" s="3">
        <f t="shared" si="0"/>
      </c>
    </row>
    <row r="42" spans="1:6" ht="21.75" customHeight="1">
      <c r="A42" s="3" t="s">
        <v>14</v>
      </c>
      <c r="B42" s="5" t="s">
        <v>402</v>
      </c>
      <c r="C42" s="3" t="s">
        <v>13</v>
      </c>
      <c r="D42" s="3"/>
      <c r="E42" s="3"/>
      <c r="F42" s="3">
        <f t="shared" si="0"/>
      </c>
    </row>
    <row r="43" spans="1:6" ht="21.75" customHeight="1">
      <c r="A43" s="3" t="s">
        <v>84</v>
      </c>
      <c r="B43" s="5" t="s">
        <v>403</v>
      </c>
      <c r="C43" s="3" t="s">
        <v>48</v>
      </c>
      <c r="D43" s="3">
        <v>69.52</v>
      </c>
      <c r="E43" s="8"/>
      <c r="F43" s="3">
        <f t="shared" si="0"/>
        <v>0</v>
      </c>
    </row>
    <row r="44" spans="1:6" ht="21.75" customHeight="1">
      <c r="A44" s="3" t="s">
        <v>89</v>
      </c>
      <c r="B44" s="5" t="s">
        <v>404</v>
      </c>
      <c r="C44" s="3" t="s">
        <v>64</v>
      </c>
      <c r="D44" s="3">
        <v>140</v>
      </c>
      <c r="E44" s="8"/>
      <c r="F44" s="3">
        <f t="shared" si="0"/>
        <v>0</v>
      </c>
    </row>
    <row r="45" spans="1:6" ht="21.75" customHeight="1">
      <c r="A45" s="3" t="s">
        <v>190</v>
      </c>
      <c r="B45" s="5" t="s">
        <v>405</v>
      </c>
      <c r="C45" s="3" t="s">
        <v>86</v>
      </c>
      <c r="D45" s="3">
        <v>5683.66</v>
      </c>
      <c r="E45" s="8"/>
      <c r="F45" s="3">
        <f t="shared" si="0"/>
        <v>0</v>
      </c>
    </row>
    <row r="46" spans="1:6" ht="21.75" customHeight="1">
      <c r="A46" s="3" t="s">
        <v>406</v>
      </c>
      <c r="B46" s="5" t="s">
        <v>407</v>
      </c>
      <c r="C46" s="3" t="s">
        <v>64</v>
      </c>
      <c r="D46" s="3">
        <v>2432</v>
      </c>
      <c r="E46" s="8"/>
      <c r="F46" s="3">
        <f t="shared" si="0"/>
        <v>0</v>
      </c>
    </row>
    <row r="47" spans="1:6" ht="21.75" customHeight="1">
      <c r="A47" s="3" t="s">
        <v>17</v>
      </c>
      <c r="B47" s="5" t="s">
        <v>408</v>
      </c>
      <c r="C47" s="3" t="s">
        <v>64</v>
      </c>
      <c r="D47" s="3">
        <v>80295.9</v>
      </c>
      <c r="E47" s="8"/>
      <c r="F47" s="3">
        <f t="shared" si="0"/>
        <v>0</v>
      </c>
    </row>
    <row r="48" spans="1:6" ht="21.75" customHeight="1">
      <c r="A48" s="3" t="s">
        <v>66</v>
      </c>
      <c r="B48" s="5" t="s">
        <v>409</v>
      </c>
      <c r="C48" s="3"/>
      <c r="D48" s="3"/>
      <c r="E48" s="3"/>
      <c r="F48" s="3">
        <f t="shared" si="0"/>
      </c>
    </row>
    <row r="49" spans="1:6" ht="21.75" customHeight="1">
      <c r="A49" s="3" t="s">
        <v>120</v>
      </c>
      <c r="B49" s="5" t="s">
        <v>410</v>
      </c>
      <c r="C49" s="3" t="s">
        <v>64</v>
      </c>
      <c r="D49" s="3">
        <v>153620.8</v>
      </c>
      <c r="E49" s="8"/>
      <c r="F49" s="3">
        <f t="shared" si="0"/>
        <v>0</v>
      </c>
    </row>
    <row r="50" spans="1:6" ht="21.75" customHeight="1">
      <c r="A50" s="3" t="s">
        <v>213</v>
      </c>
      <c r="B50" s="5" t="s">
        <v>411</v>
      </c>
      <c r="C50" s="3" t="s">
        <v>64</v>
      </c>
      <c r="D50" s="3">
        <v>181200</v>
      </c>
      <c r="E50" s="8"/>
      <c r="F50" s="3">
        <f t="shared" si="0"/>
        <v>0</v>
      </c>
    </row>
    <row r="51" spans="1:6" ht="21.75" customHeight="1">
      <c r="A51" s="3" t="s">
        <v>57</v>
      </c>
      <c r="B51" s="5" t="s">
        <v>412</v>
      </c>
      <c r="C51" s="3" t="s">
        <v>13</v>
      </c>
      <c r="D51" s="3"/>
      <c r="E51" s="3"/>
      <c r="F51" s="3">
        <f t="shared" si="0"/>
      </c>
    </row>
    <row r="52" spans="1:6" ht="21.75" customHeight="1">
      <c r="A52" s="3" t="s">
        <v>82</v>
      </c>
      <c r="B52" s="5" t="s">
        <v>413</v>
      </c>
      <c r="C52" s="3" t="s">
        <v>86</v>
      </c>
      <c r="D52" s="3">
        <v>239262.6</v>
      </c>
      <c r="E52" s="8"/>
      <c r="F52" s="3">
        <f t="shared" si="0"/>
        <v>0</v>
      </c>
    </row>
    <row r="53" spans="1:6" ht="21.75" customHeight="1">
      <c r="A53" s="3" t="s">
        <v>123</v>
      </c>
      <c r="B53" s="5" t="s">
        <v>414</v>
      </c>
      <c r="C53" s="3" t="s">
        <v>48</v>
      </c>
      <c r="D53" s="3">
        <v>17758.5</v>
      </c>
      <c r="E53" s="8"/>
      <c r="F53" s="3">
        <f t="shared" si="0"/>
        <v>0</v>
      </c>
    </row>
    <row r="54" spans="1:6" ht="21.75" customHeight="1">
      <c r="A54" s="3" t="s">
        <v>115</v>
      </c>
      <c r="B54" s="5" t="s">
        <v>415</v>
      </c>
      <c r="C54" s="3" t="s">
        <v>48</v>
      </c>
      <c r="D54" s="3">
        <v>3545.1</v>
      </c>
      <c r="E54" s="8"/>
      <c r="F54" s="3">
        <f t="shared" si="0"/>
        <v>0</v>
      </c>
    </row>
    <row r="55" spans="1:6" ht="21.75" customHeight="1">
      <c r="A55" s="3" t="s">
        <v>62</v>
      </c>
      <c r="B55" s="5" t="s">
        <v>416</v>
      </c>
      <c r="C55" s="3" t="s">
        <v>13</v>
      </c>
      <c r="D55" s="3"/>
      <c r="E55" s="3"/>
      <c r="F55" s="3">
        <f t="shared" si="0"/>
      </c>
    </row>
    <row r="56" spans="1:6" ht="21.75" customHeight="1">
      <c r="A56" s="3" t="s">
        <v>417</v>
      </c>
      <c r="B56" s="5" t="s">
        <v>418</v>
      </c>
      <c r="C56" s="3" t="s">
        <v>86</v>
      </c>
      <c r="D56" s="3">
        <v>1985118</v>
      </c>
      <c r="E56" s="8"/>
      <c r="F56" s="3">
        <f t="shared" si="0"/>
        <v>0</v>
      </c>
    </row>
    <row r="57" spans="1:6" ht="21.75" customHeight="1">
      <c r="A57" s="3" t="s">
        <v>419</v>
      </c>
      <c r="B57" s="5" t="s">
        <v>420</v>
      </c>
      <c r="C57" s="3" t="s">
        <v>86</v>
      </c>
      <c r="D57" s="3">
        <v>766750.2</v>
      </c>
      <c r="E57" s="8"/>
      <c r="F57" s="3">
        <f t="shared" si="0"/>
        <v>0</v>
      </c>
    </row>
    <row r="58" spans="1:6" ht="21.75" customHeight="1">
      <c r="A58" s="3" t="s">
        <v>421</v>
      </c>
      <c r="B58" s="5" t="s">
        <v>422</v>
      </c>
      <c r="C58" s="3" t="s">
        <v>13</v>
      </c>
      <c r="D58" s="3"/>
      <c r="E58" s="3"/>
      <c r="F58" s="3">
        <f t="shared" si="0"/>
      </c>
    </row>
    <row r="59" spans="1:6" ht="21.75" customHeight="1">
      <c r="A59" s="3" t="s">
        <v>423</v>
      </c>
      <c r="B59" s="5" t="s">
        <v>422</v>
      </c>
      <c r="C59" s="3" t="s">
        <v>13</v>
      </c>
      <c r="D59" s="3"/>
      <c r="E59" s="3"/>
      <c r="F59" s="3">
        <f t="shared" si="0"/>
      </c>
    </row>
    <row r="60" spans="1:6" ht="21.75" customHeight="1">
      <c r="A60" s="3" t="s">
        <v>14</v>
      </c>
      <c r="B60" s="5" t="s">
        <v>85</v>
      </c>
      <c r="C60" s="3" t="s">
        <v>86</v>
      </c>
      <c r="D60" s="3">
        <v>1635569</v>
      </c>
      <c r="E60" s="8"/>
      <c r="F60" s="3">
        <f t="shared" si="0"/>
        <v>0</v>
      </c>
    </row>
    <row r="61" spans="1:6" ht="21.75" customHeight="1">
      <c r="A61" s="3" t="s">
        <v>17</v>
      </c>
      <c r="B61" s="5" t="s">
        <v>376</v>
      </c>
      <c r="C61" s="3" t="s">
        <v>48</v>
      </c>
      <c r="D61" s="3">
        <v>31877.6</v>
      </c>
      <c r="E61" s="8"/>
      <c r="F61" s="3">
        <f t="shared" si="0"/>
        <v>0</v>
      </c>
    </row>
    <row r="62" spans="1:6" ht="21.75" customHeight="1">
      <c r="A62" s="3" t="s">
        <v>424</v>
      </c>
      <c r="B62" s="5" t="s">
        <v>425</v>
      </c>
      <c r="C62" s="3" t="s">
        <v>13</v>
      </c>
      <c r="D62" s="3"/>
      <c r="E62" s="3"/>
      <c r="F62" s="3">
        <f t="shared" si="0"/>
      </c>
    </row>
    <row r="63" spans="1:6" ht="21.75" customHeight="1">
      <c r="A63" s="3" t="s">
        <v>14</v>
      </c>
      <c r="B63" s="5" t="s">
        <v>426</v>
      </c>
      <c r="C63" s="3" t="s">
        <v>48</v>
      </c>
      <c r="D63" s="3">
        <v>16028.8</v>
      </c>
      <c r="E63" s="8"/>
      <c r="F63" s="3">
        <f t="shared" si="0"/>
        <v>0</v>
      </c>
    </row>
    <row r="64" spans="1:6" ht="21.75" customHeight="1">
      <c r="A64" s="3" t="s">
        <v>17</v>
      </c>
      <c r="B64" s="5" t="s">
        <v>427</v>
      </c>
      <c r="C64" s="3" t="s">
        <v>48</v>
      </c>
      <c r="D64" s="3">
        <v>19077.5</v>
      </c>
      <c r="E64" s="8"/>
      <c r="F64" s="3">
        <f t="shared" si="0"/>
        <v>0</v>
      </c>
    </row>
    <row r="65" spans="1:6" ht="21.75" customHeight="1">
      <c r="A65" s="3" t="s">
        <v>428</v>
      </c>
      <c r="B65" s="5" t="s">
        <v>429</v>
      </c>
      <c r="C65" s="3" t="s">
        <v>13</v>
      </c>
      <c r="D65" s="3"/>
      <c r="E65" s="3"/>
      <c r="F65" s="3">
        <f t="shared" si="0"/>
      </c>
    </row>
    <row r="66" spans="1:6" ht="21.75" customHeight="1">
      <c r="A66" s="3" t="s">
        <v>14</v>
      </c>
      <c r="B66" s="5" t="s">
        <v>430</v>
      </c>
      <c r="C66" s="3" t="s">
        <v>48</v>
      </c>
      <c r="D66" s="3">
        <v>3719.056</v>
      </c>
      <c r="E66" s="8"/>
      <c r="F66" s="3">
        <f t="shared" si="0"/>
        <v>0</v>
      </c>
    </row>
    <row r="67" spans="1:6" ht="21.75" customHeight="1">
      <c r="A67" s="3" t="s">
        <v>66</v>
      </c>
      <c r="B67" s="5" t="s">
        <v>431</v>
      </c>
      <c r="C67" s="3" t="s">
        <v>48</v>
      </c>
      <c r="D67" s="3">
        <v>772.416</v>
      </c>
      <c r="E67" s="8"/>
      <c r="F67" s="3">
        <f t="shared" si="0"/>
        <v>0</v>
      </c>
    </row>
    <row r="68" spans="1:6" ht="21.75" customHeight="1">
      <c r="A68" s="3" t="s">
        <v>57</v>
      </c>
      <c r="B68" s="5" t="s">
        <v>85</v>
      </c>
      <c r="C68" s="3" t="s">
        <v>86</v>
      </c>
      <c r="D68" s="3">
        <v>161692.416</v>
      </c>
      <c r="E68" s="8"/>
      <c r="F68" s="3">
        <f t="shared" si="0"/>
        <v>0</v>
      </c>
    </row>
    <row r="69" spans="1:6" ht="21.75" customHeight="1">
      <c r="A69" s="3" t="s">
        <v>62</v>
      </c>
      <c r="B69" s="5" t="s">
        <v>151</v>
      </c>
      <c r="C69" s="3" t="s">
        <v>128</v>
      </c>
      <c r="D69" s="3">
        <v>114</v>
      </c>
      <c r="E69" s="8"/>
      <c r="F69" s="3">
        <f t="shared" si="0"/>
        <v>0</v>
      </c>
    </row>
    <row r="70" spans="1:6" ht="21.75" customHeight="1">
      <c r="A70" s="3" t="s">
        <v>432</v>
      </c>
      <c r="B70" s="5" t="s">
        <v>433</v>
      </c>
      <c r="C70" s="3" t="s">
        <v>13</v>
      </c>
      <c r="D70" s="3"/>
      <c r="E70" s="3"/>
      <c r="F70" s="3">
        <f aca="true" t="shared" si="1" ref="F70:F119">IF(D70="","",ROUND(ROUND(E70,2)*D70,0))</f>
      </c>
    </row>
    <row r="71" spans="1:6" ht="21.75" customHeight="1">
      <c r="A71" s="3" t="s">
        <v>14</v>
      </c>
      <c r="B71" s="5" t="s">
        <v>85</v>
      </c>
      <c r="C71" s="3" t="s">
        <v>86</v>
      </c>
      <c r="D71" s="3">
        <v>95502.7</v>
      </c>
      <c r="E71" s="8"/>
      <c r="F71" s="3">
        <f t="shared" si="1"/>
        <v>0</v>
      </c>
    </row>
    <row r="72" spans="1:6" ht="21.75" customHeight="1">
      <c r="A72" s="3" t="s">
        <v>17</v>
      </c>
      <c r="B72" s="5" t="s">
        <v>434</v>
      </c>
      <c r="C72" s="3" t="s">
        <v>0</v>
      </c>
      <c r="D72" s="3">
        <v>26010</v>
      </c>
      <c r="E72" s="8"/>
      <c r="F72" s="3">
        <f t="shared" si="1"/>
        <v>0</v>
      </c>
    </row>
    <row r="73" spans="1:6" ht="21.75" customHeight="1">
      <c r="A73" s="3" t="s">
        <v>66</v>
      </c>
      <c r="B73" s="5" t="s">
        <v>435</v>
      </c>
      <c r="C73" s="3" t="s">
        <v>48</v>
      </c>
      <c r="D73" s="3">
        <v>5202</v>
      </c>
      <c r="E73" s="8"/>
      <c r="F73" s="3">
        <f t="shared" si="1"/>
        <v>0</v>
      </c>
    </row>
    <row r="74" spans="1:6" ht="21.75" customHeight="1">
      <c r="A74" s="3" t="s">
        <v>436</v>
      </c>
      <c r="B74" s="5" t="s">
        <v>365</v>
      </c>
      <c r="C74" s="3" t="s">
        <v>13</v>
      </c>
      <c r="D74" s="3"/>
      <c r="E74" s="3"/>
      <c r="F74" s="3">
        <f t="shared" si="1"/>
      </c>
    </row>
    <row r="75" spans="1:6" ht="21.75" customHeight="1">
      <c r="A75" s="3" t="s">
        <v>437</v>
      </c>
      <c r="B75" s="5" t="s">
        <v>365</v>
      </c>
      <c r="C75" s="3" t="s">
        <v>13</v>
      </c>
      <c r="D75" s="3"/>
      <c r="E75" s="3"/>
      <c r="F75" s="3">
        <f t="shared" si="1"/>
      </c>
    </row>
    <row r="76" spans="1:6" ht="21.75" customHeight="1">
      <c r="A76" s="3" t="s">
        <v>17</v>
      </c>
      <c r="B76" s="5" t="s">
        <v>438</v>
      </c>
      <c r="C76" s="3" t="s">
        <v>13</v>
      </c>
      <c r="D76" s="3"/>
      <c r="E76" s="3"/>
      <c r="F76" s="3">
        <f t="shared" si="1"/>
      </c>
    </row>
    <row r="77" spans="1:6" ht="21.75" customHeight="1">
      <c r="A77" s="3" t="s">
        <v>193</v>
      </c>
      <c r="B77" s="5" t="s">
        <v>439</v>
      </c>
      <c r="C77" s="3" t="s">
        <v>64</v>
      </c>
      <c r="D77" s="3">
        <v>2840</v>
      </c>
      <c r="E77" s="8"/>
      <c r="F77" s="3">
        <f t="shared" si="1"/>
        <v>0</v>
      </c>
    </row>
    <row r="78" spans="1:6" ht="21.75" customHeight="1">
      <c r="A78" s="3" t="s">
        <v>195</v>
      </c>
      <c r="B78" s="5" t="s">
        <v>440</v>
      </c>
      <c r="C78" s="3" t="s">
        <v>64</v>
      </c>
      <c r="D78" s="3">
        <v>43794.7</v>
      </c>
      <c r="E78" s="8"/>
      <c r="F78" s="3">
        <f t="shared" si="1"/>
        <v>0</v>
      </c>
    </row>
    <row r="79" spans="1:6" ht="21.75" customHeight="1">
      <c r="A79" s="3" t="s">
        <v>197</v>
      </c>
      <c r="B79" s="5" t="s">
        <v>441</v>
      </c>
      <c r="C79" s="3" t="s">
        <v>64</v>
      </c>
      <c r="D79" s="3">
        <v>13669.5</v>
      </c>
      <c r="E79" s="8"/>
      <c r="F79" s="3">
        <f t="shared" si="1"/>
        <v>0</v>
      </c>
    </row>
    <row r="80" spans="1:6" ht="21.75" customHeight="1">
      <c r="A80" s="3" t="s">
        <v>66</v>
      </c>
      <c r="B80" s="5" t="s">
        <v>442</v>
      </c>
      <c r="C80" s="3" t="s">
        <v>0</v>
      </c>
      <c r="D80" s="3">
        <v>70246.3</v>
      </c>
      <c r="E80" s="8"/>
      <c r="F80" s="3">
        <f t="shared" si="1"/>
        <v>0</v>
      </c>
    </row>
    <row r="81" spans="1:6" ht="21.75" customHeight="1">
      <c r="A81" s="3" t="s">
        <v>57</v>
      </c>
      <c r="B81" s="5" t="s">
        <v>443</v>
      </c>
      <c r="C81" s="3" t="s">
        <v>64</v>
      </c>
      <c r="D81" s="3">
        <v>9779.5</v>
      </c>
      <c r="E81" s="8"/>
      <c r="F81" s="3">
        <f t="shared" si="1"/>
        <v>0</v>
      </c>
    </row>
    <row r="82" spans="1:6" ht="21.75" customHeight="1">
      <c r="A82" s="3" t="s">
        <v>62</v>
      </c>
      <c r="B82" s="5" t="s">
        <v>444</v>
      </c>
      <c r="C82" s="3" t="s">
        <v>64</v>
      </c>
      <c r="D82" s="3">
        <v>9779.5</v>
      </c>
      <c r="E82" s="8"/>
      <c r="F82" s="3">
        <f t="shared" si="1"/>
        <v>0</v>
      </c>
    </row>
    <row r="83" spans="1:6" ht="21.75" customHeight="1">
      <c r="A83" s="3" t="s">
        <v>445</v>
      </c>
      <c r="B83" s="5" t="s">
        <v>446</v>
      </c>
      <c r="C83" s="3" t="s">
        <v>13</v>
      </c>
      <c r="D83" s="3"/>
      <c r="E83" s="3"/>
      <c r="F83" s="3">
        <f t="shared" si="1"/>
      </c>
    </row>
    <row r="84" spans="1:6" ht="21.75" customHeight="1">
      <c r="A84" s="3" t="s">
        <v>14</v>
      </c>
      <c r="B84" s="5" t="s">
        <v>447</v>
      </c>
      <c r="C84" s="3" t="s">
        <v>13</v>
      </c>
      <c r="D84" s="3"/>
      <c r="E84" s="3"/>
      <c r="F84" s="3">
        <f t="shared" si="1"/>
      </c>
    </row>
    <row r="85" spans="1:6" ht="21.75" customHeight="1">
      <c r="A85" s="3" t="s">
        <v>186</v>
      </c>
      <c r="B85" s="5" t="s">
        <v>448</v>
      </c>
      <c r="C85" s="3" t="s">
        <v>0</v>
      </c>
      <c r="D85" s="3">
        <v>56966</v>
      </c>
      <c r="E85" s="8"/>
      <c r="F85" s="3">
        <f t="shared" si="1"/>
        <v>0</v>
      </c>
    </row>
    <row r="86" spans="1:6" ht="21.75" customHeight="1">
      <c r="A86" s="3" t="s">
        <v>84</v>
      </c>
      <c r="B86" s="5" t="s">
        <v>449</v>
      </c>
      <c r="C86" s="3" t="s">
        <v>0</v>
      </c>
      <c r="D86" s="3">
        <v>11332.2</v>
      </c>
      <c r="E86" s="8"/>
      <c r="F86" s="3">
        <f t="shared" si="1"/>
        <v>0</v>
      </c>
    </row>
    <row r="87" spans="1:6" ht="21.75" customHeight="1">
      <c r="A87" s="3" t="s">
        <v>17</v>
      </c>
      <c r="B87" s="5" t="s">
        <v>450</v>
      </c>
      <c r="C87" s="3" t="s">
        <v>13</v>
      </c>
      <c r="D87" s="3"/>
      <c r="E87" s="3"/>
      <c r="F87" s="3">
        <f t="shared" si="1"/>
      </c>
    </row>
    <row r="88" spans="1:6" ht="21.75" customHeight="1">
      <c r="A88" s="3" t="s">
        <v>195</v>
      </c>
      <c r="B88" s="5" t="s">
        <v>451</v>
      </c>
      <c r="C88" s="3" t="s">
        <v>64</v>
      </c>
      <c r="D88" s="3">
        <v>100</v>
      </c>
      <c r="E88" s="8"/>
      <c r="F88" s="3">
        <f t="shared" si="1"/>
        <v>0</v>
      </c>
    </row>
    <row r="89" spans="1:6" ht="21.75" customHeight="1">
      <c r="A89" s="3" t="s">
        <v>197</v>
      </c>
      <c r="B89" s="5" t="s">
        <v>452</v>
      </c>
      <c r="C89" s="3" t="s">
        <v>128</v>
      </c>
      <c r="D89" s="3">
        <v>2</v>
      </c>
      <c r="E89" s="8"/>
      <c r="F89" s="3">
        <f t="shared" si="1"/>
        <v>0</v>
      </c>
    </row>
    <row r="90" spans="1:6" ht="21.75" customHeight="1">
      <c r="A90" s="3" t="s">
        <v>453</v>
      </c>
      <c r="B90" s="5" t="s">
        <v>454</v>
      </c>
      <c r="C90" s="3" t="s">
        <v>13</v>
      </c>
      <c r="D90" s="3"/>
      <c r="E90" s="3"/>
      <c r="F90" s="3">
        <f t="shared" si="1"/>
      </c>
    </row>
    <row r="91" spans="1:6" ht="21.75" customHeight="1">
      <c r="A91" s="3" t="s">
        <v>14</v>
      </c>
      <c r="B91" s="5" t="s">
        <v>455</v>
      </c>
      <c r="C91" s="3" t="s">
        <v>128</v>
      </c>
      <c r="D91" s="3">
        <v>28</v>
      </c>
      <c r="E91" s="8"/>
      <c r="F91" s="3">
        <f t="shared" si="1"/>
        <v>0</v>
      </c>
    </row>
    <row r="92" spans="1:6" ht="21.75" customHeight="1">
      <c r="A92" s="3" t="s">
        <v>456</v>
      </c>
      <c r="B92" s="5" t="s">
        <v>144</v>
      </c>
      <c r="C92" s="3" t="s">
        <v>128</v>
      </c>
      <c r="D92" s="3">
        <v>4</v>
      </c>
      <c r="E92" s="8"/>
      <c r="F92" s="3">
        <f t="shared" si="1"/>
        <v>0</v>
      </c>
    </row>
    <row r="93" spans="1:6" ht="21.75" customHeight="1">
      <c r="A93" s="3" t="s">
        <v>457</v>
      </c>
      <c r="B93" s="5" t="s">
        <v>458</v>
      </c>
      <c r="C93" s="3" t="s">
        <v>13</v>
      </c>
      <c r="D93" s="3"/>
      <c r="E93" s="3"/>
      <c r="F93" s="3">
        <f t="shared" si="1"/>
      </c>
    </row>
    <row r="94" spans="1:6" ht="21.75" customHeight="1">
      <c r="A94" s="3" t="s">
        <v>459</v>
      </c>
      <c r="B94" s="5" t="s">
        <v>460</v>
      </c>
      <c r="C94" s="3" t="s">
        <v>13</v>
      </c>
      <c r="D94" s="3"/>
      <c r="E94" s="3"/>
      <c r="F94" s="3">
        <f t="shared" si="1"/>
      </c>
    </row>
    <row r="95" spans="1:6" ht="21.75" customHeight="1">
      <c r="A95" s="3" t="s">
        <v>186</v>
      </c>
      <c r="B95" s="5" t="s">
        <v>461</v>
      </c>
      <c r="C95" s="3" t="s">
        <v>0</v>
      </c>
      <c r="D95" s="3">
        <v>56966</v>
      </c>
      <c r="E95" s="8"/>
      <c r="F95" s="3">
        <f t="shared" si="1"/>
        <v>0</v>
      </c>
    </row>
    <row r="96" spans="1:6" ht="21.75" customHeight="1">
      <c r="A96" s="3" t="s">
        <v>462</v>
      </c>
      <c r="B96" s="5" t="s">
        <v>463</v>
      </c>
      <c r="C96" s="3" t="s">
        <v>13</v>
      </c>
      <c r="D96" s="3"/>
      <c r="E96" s="3"/>
      <c r="F96" s="3">
        <f t="shared" si="1"/>
      </c>
    </row>
    <row r="97" spans="1:6" ht="21.75" customHeight="1">
      <c r="A97" s="3" t="s">
        <v>464</v>
      </c>
      <c r="B97" s="5" t="s">
        <v>465</v>
      </c>
      <c r="C97" s="3" t="s">
        <v>64</v>
      </c>
      <c r="D97" s="3">
        <v>2840</v>
      </c>
      <c r="E97" s="8"/>
      <c r="F97" s="3">
        <f t="shared" si="1"/>
        <v>0</v>
      </c>
    </row>
    <row r="98" spans="1:6" ht="21.75" customHeight="1">
      <c r="A98" s="3" t="s">
        <v>466</v>
      </c>
      <c r="B98" s="5" t="s">
        <v>467</v>
      </c>
      <c r="C98" s="3" t="s">
        <v>13</v>
      </c>
      <c r="D98" s="3"/>
      <c r="E98" s="5"/>
      <c r="F98" s="3">
        <f t="shared" si="1"/>
      </c>
    </row>
    <row r="99" spans="1:6" ht="21.75" customHeight="1">
      <c r="A99" s="3" t="s">
        <v>468</v>
      </c>
      <c r="B99" s="5" t="s">
        <v>469</v>
      </c>
      <c r="C99" s="3" t="s">
        <v>13</v>
      </c>
      <c r="D99" s="3"/>
      <c r="E99" s="5"/>
      <c r="F99" s="3">
        <f t="shared" si="1"/>
      </c>
    </row>
    <row r="100" spans="1:6" ht="21.75" customHeight="1">
      <c r="A100" s="3" t="s">
        <v>14</v>
      </c>
      <c r="B100" s="5" t="s">
        <v>469</v>
      </c>
      <c r="C100" s="3" t="s">
        <v>13</v>
      </c>
      <c r="D100" s="3"/>
      <c r="E100" s="3"/>
      <c r="F100" s="3">
        <f t="shared" si="1"/>
      </c>
    </row>
    <row r="101" spans="1:6" ht="21.75" customHeight="1">
      <c r="A101" s="3" t="s">
        <v>186</v>
      </c>
      <c r="B101" s="5" t="s">
        <v>85</v>
      </c>
      <c r="C101" s="3" t="s">
        <v>86</v>
      </c>
      <c r="D101" s="3">
        <v>66699.182</v>
      </c>
      <c r="E101" s="8"/>
      <c r="F101" s="3">
        <f t="shared" si="1"/>
        <v>0</v>
      </c>
    </row>
    <row r="102" spans="1:6" ht="21.75" customHeight="1">
      <c r="A102" s="3" t="s">
        <v>84</v>
      </c>
      <c r="B102" s="5" t="s">
        <v>470</v>
      </c>
      <c r="C102" s="3" t="s">
        <v>86</v>
      </c>
      <c r="D102" s="3">
        <v>13976.279</v>
      </c>
      <c r="E102" s="8"/>
      <c r="F102" s="3">
        <f t="shared" si="1"/>
        <v>0</v>
      </c>
    </row>
    <row r="103" spans="1:6" ht="21.75" customHeight="1">
      <c r="A103" s="3" t="s">
        <v>89</v>
      </c>
      <c r="B103" s="5" t="s">
        <v>471</v>
      </c>
      <c r="C103" s="3" t="s">
        <v>64</v>
      </c>
      <c r="D103" s="3">
        <v>239.4</v>
      </c>
      <c r="E103" s="8"/>
      <c r="F103" s="3">
        <f t="shared" si="1"/>
        <v>0</v>
      </c>
    </row>
    <row r="104" spans="1:6" ht="21.75" customHeight="1">
      <c r="A104" s="3" t="s">
        <v>190</v>
      </c>
      <c r="B104" s="5" t="s">
        <v>472</v>
      </c>
      <c r="C104" s="3" t="s">
        <v>64</v>
      </c>
      <c r="D104" s="3">
        <v>389.8</v>
      </c>
      <c r="E104" s="8"/>
      <c r="F104" s="3">
        <f t="shared" si="1"/>
        <v>0</v>
      </c>
    </row>
    <row r="105" spans="1:6" ht="21.75" customHeight="1">
      <c r="A105" s="3" t="s">
        <v>231</v>
      </c>
      <c r="B105" s="5" t="s">
        <v>473</v>
      </c>
      <c r="C105" s="3" t="s">
        <v>64</v>
      </c>
      <c r="D105" s="3">
        <v>2726.8</v>
      </c>
      <c r="E105" s="8"/>
      <c r="F105" s="3">
        <f t="shared" si="1"/>
        <v>0</v>
      </c>
    </row>
    <row r="106" spans="1:6" ht="21.75" customHeight="1">
      <c r="A106" s="3" t="s">
        <v>406</v>
      </c>
      <c r="B106" s="5" t="s">
        <v>474</v>
      </c>
      <c r="C106" s="3" t="s">
        <v>64</v>
      </c>
      <c r="D106" s="3">
        <v>250</v>
      </c>
      <c r="E106" s="8"/>
      <c r="F106" s="3">
        <f t="shared" si="1"/>
        <v>0</v>
      </c>
    </row>
    <row r="107" spans="1:6" ht="21.75" customHeight="1">
      <c r="A107" s="3" t="s">
        <v>475</v>
      </c>
      <c r="B107" s="5" t="s">
        <v>476</v>
      </c>
      <c r="C107" s="3" t="s">
        <v>64</v>
      </c>
      <c r="D107" s="3">
        <v>28</v>
      </c>
      <c r="E107" s="8"/>
      <c r="F107" s="3">
        <f t="shared" si="1"/>
        <v>0</v>
      </c>
    </row>
    <row r="108" spans="1:6" ht="21.75" customHeight="1">
      <c r="A108" s="3" t="s">
        <v>477</v>
      </c>
      <c r="B108" s="5" t="s">
        <v>478</v>
      </c>
      <c r="C108" s="3" t="s">
        <v>64</v>
      </c>
      <c r="D108" s="3">
        <v>26</v>
      </c>
      <c r="E108" s="8"/>
      <c r="F108" s="3">
        <f t="shared" si="1"/>
        <v>0</v>
      </c>
    </row>
    <row r="109" spans="1:6" ht="21.75" customHeight="1">
      <c r="A109" s="3" t="s">
        <v>479</v>
      </c>
      <c r="B109" s="5" t="s">
        <v>480</v>
      </c>
      <c r="C109" s="3" t="s">
        <v>64</v>
      </c>
      <c r="D109" s="3">
        <v>2977.2</v>
      </c>
      <c r="E109" s="8"/>
      <c r="F109" s="3">
        <f t="shared" si="1"/>
        <v>0</v>
      </c>
    </row>
    <row r="110" spans="1:6" ht="21.75" customHeight="1">
      <c r="A110" s="3" t="s">
        <v>481</v>
      </c>
      <c r="B110" s="5" t="s">
        <v>482</v>
      </c>
      <c r="C110" s="3" t="s">
        <v>64</v>
      </c>
      <c r="D110" s="3">
        <v>508</v>
      </c>
      <c r="E110" s="8"/>
      <c r="F110" s="3">
        <f t="shared" si="1"/>
        <v>0</v>
      </c>
    </row>
    <row r="111" spans="1:6" ht="21.75" customHeight="1">
      <c r="A111" s="3" t="s">
        <v>483</v>
      </c>
      <c r="B111" s="5" t="s">
        <v>484</v>
      </c>
      <c r="C111" s="3" t="s">
        <v>64</v>
      </c>
      <c r="D111" s="3">
        <v>4182.24</v>
      </c>
      <c r="E111" s="8"/>
      <c r="F111" s="3">
        <f t="shared" si="1"/>
        <v>0</v>
      </c>
    </row>
    <row r="112" spans="1:6" ht="21.75" customHeight="1">
      <c r="A112" s="3" t="s">
        <v>485</v>
      </c>
      <c r="B112" s="5" t="s">
        <v>486</v>
      </c>
      <c r="C112" s="3" t="s">
        <v>381</v>
      </c>
      <c r="D112" s="3">
        <v>14</v>
      </c>
      <c r="E112" s="8"/>
      <c r="F112" s="3">
        <f t="shared" si="1"/>
        <v>0</v>
      </c>
    </row>
    <row r="113" spans="1:6" ht="21.75" customHeight="1">
      <c r="A113" s="3" t="s">
        <v>487</v>
      </c>
      <c r="B113" s="5" t="s">
        <v>488</v>
      </c>
      <c r="C113" s="3" t="s">
        <v>128</v>
      </c>
      <c r="D113" s="3">
        <v>4</v>
      </c>
      <c r="E113" s="8"/>
      <c r="F113" s="3">
        <f t="shared" si="1"/>
        <v>0</v>
      </c>
    </row>
    <row r="114" spans="1:6" ht="21.75" customHeight="1">
      <c r="A114" s="3" t="s">
        <v>489</v>
      </c>
      <c r="B114" s="5" t="s">
        <v>490</v>
      </c>
      <c r="C114" s="3" t="s">
        <v>128</v>
      </c>
      <c r="D114" s="3">
        <v>2</v>
      </c>
      <c r="E114" s="8"/>
      <c r="F114" s="3">
        <f t="shared" si="1"/>
        <v>0</v>
      </c>
    </row>
    <row r="115" spans="1:6" ht="21.75" customHeight="1">
      <c r="A115" s="3" t="s">
        <v>491</v>
      </c>
      <c r="B115" s="5" t="s">
        <v>492</v>
      </c>
      <c r="C115" s="3" t="s">
        <v>48</v>
      </c>
      <c r="D115" s="3">
        <v>5.821</v>
      </c>
      <c r="E115" s="8"/>
      <c r="F115" s="3">
        <f t="shared" si="1"/>
        <v>0</v>
      </c>
    </row>
    <row r="116" spans="1:6" ht="21" customHeight="1">
      <c r="A116" s="3" t="s">
        <v>493</v>
      </c>
      <c r="B116" s="5" t="s">
        <v>130</v>
      </c>
      <c r="C116" s="3" t="s">
        <v>26</v>
      </c>
      <c r="D116" s="3">
        <v>12</v>
      </c>
      <c r="E116" s="8"/>
      <c r="F116" s="3">
        <f t="shared" si="1"/>
        <v>0</v>
      </c>
    </row>
    <row r="117" spans="1:6" ht="21" customHeight="1">
      <c r="A117" s="3" t="s">
        <v>494</v>
      </c>
      <c r="B117" s="5" t="s">
        <v>495</v>
      </c>
      <c r="C117" s="3" t="s">
        <v>13</v>
      </c>
      <c r="D117" s="3"/>
      <c r="E117" s="1"/>
      <c r="F117" s="3">
        <f t="shared" si="1"/>
      </c>
    </row>
    <row r="118" spans="1:6" ht="21" customHeight="1">
      <c r="A118" s="3" t="s">
        <v>82</v>
      </c>
      <c r="B118" s="5" t="s">
        <v>496</v>
      </c>
      <c r="C118" s="3" t="s">
        <v>146</v>
      </c>
      <c r="D118" s="3">
        <v>1</v>
      </c>
      <c r="E118" s="8"/>
      <c r="F118" s="3">
        <f t="shared" si="1"/>
        <v>0</v>
      </c>
    </row>
    <row r="119" spans="1:6" ht="21" customHeight="1">
      <c r="A119" s="3" t="s">
        <v>123</v>
      </c>
      <c r="B119" s="5" t="s">
        <v>497</v>
      </c>
      <c r="C119" s="3" t="s">
        <v>146</v>
      </c>
      <c r="D119" s="3">
        <v>1</v>
      </c>
      <c r="E119" s="8"/>
      <c r="F119" s="3">
        <f t="shared" si="1"/>
        <v>0</v>
      </c>
    </row>
    <row r="120" spans="1:6" ht="24.75" customHeight="1">
      <c r="A120" s="58" t="s">
        <v>1158</v>
      </c>
      <c r="B120" s="58"/>
      <c r="C120" s="58"/>
      <c r="D120" s="58"/>
      <c r="E120" s="58"/>
      <c r="F120" s="36">
        <f>ROUND(SUM(F5:F119),0)</f>
        <v>0</v>
      </c>
    </row>
  </sheetData>
  <sheetProtection password="C649" sheet="1" formatColumns="0" formatRows="0"/>
  <mergeCells count="4">
    <mergeCell ref="A3:F3"/>
    <mergeCell ref="A120:E120"/>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6.xml><?xml version="1.0" encoding="utf-8"?>
<worksheet xmlns="http://schemas.openxmlformats.org/spreadsheetml/2006/main" xmlns:r="http://schemas.openxmlformats.org/officeDocument/2006/relationships">
  <sheetPr>
    <tabColor theme="6"/>
  </sheetPr>
  <dimension ref="A1:F12"/>
  <sheetViews>
    <sheetView showZeros="0" view="pageBreakPreview" zoomScaleSheetLayoutView="100" zoomScalePageLayoutView="0" workbookViewId="0" topLeftCell="A1">
      <selection activeCell="B25" sqref="B1:B16384"/>
    </sheetView>
  </sheetViews>
  <sheetFormatPr defaultColWidth="8.00390625" defaultRowHeight="14.25"/>
  <cols>
    <col min="1" max="1" width="7.625" style="29"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tr">
        <f>'100章'!A2:F2</f>
        <v>国道338线盘坡经大通河桥至热水段改建工程PDSG-2标</v>
      </c>
      <c r="B2" s="57"/>
      <c r="C2" s="57"/>
      <c r="D2" s="57"/>
      <c r="E2" s="57"/>
      <c r="F2" s="57"/>
    </row>
    <row r="3" spans="1:6" s="41" customFormat="1" ht="24.75" customHeight="1">
      <c r="A3" s="47" t="s">
        <v>99</v>
      </c>
      <c r="B3" s="47"/>
      <c r="C3" s="47"/>
      <c r="D3" s="47"/>
      <c r="E3" s="47"/>
      <c r="F3" s="47"/>
    </row>
    <row r="4" spans="1:6" s="41" customFormat="1" ht="21.75" customHeight="1">
      <c r="A4" s="19" t="s">
        <v>1185</v>
      </c>
      <c r="B4" s="19" t="s">
        <v>1186</v>
      </c>
      <c r="C4" s="19" t="s">
        <v>1187</v>
      </c>
      <c r="D4" s="19" t="s">
        <v>1188</v>
      </c>
      <c r="E4" s="19" t="s">
        <v>1153</v>
      </c>
      <c r="F4" s="19" t="s">
        <v>6</v>
      </c>
    </row>
    <row r="5" spans="1:6" ht="21.75" customHeight="1">
      <c r="A5" s="3" t="s">
        <v>498</v>
      </c>
      <c r="B5" s="5" t="s">
        <v>90</v>
      </c>
      <c r="C5" s="3" t="s">
        <v>13</v>
      </c>
      <c r="D5" s="3"/>
      <c r="E5" s="3"/>
      <c r="F5" s="3">
        <f>IF(D5="","",ROUND(ROUND(E5,2)*D5,0))</f>
      </c>
    </row>
    <row r="6" spans="1:6" ht="21.75" customHeight="1">
      <c r="A6" s="3" t="s">
        <v>499</v>
      </c>
      <c r="B6" s="5" t="s">
        <v>500</v>
      </c>
      <c r="C6" s="3" t="s">
        <v>48</v>
      </c>
      <c r="D6" s="3">
        <v>27365.625</v>
      </c>
      <c r="E6" s="8"/>
      <c r="F6" s="3">
        <f aca="true" t="shared" si="0" ref="F6:F11">IF(D6="","",ROUND(ROUND(E6,2)*D6,0))</f>
        <v>0</v>
      </c>
    </row>
    <row r="7" spans="1:6" ht="21.75" customHeight="1">
      <c r="A7" s="3" t="s">
        <v>501</v>
      </c>
      <c r="B7" s="5" t="s">
        <v>91</v>
      </c>
      <c r="C7" s="3" t="s">
        <v>13</v>
      </c>
      <c r="D7" s="3"/>
      <c r="E7" s="5"/>
      <c r="F7" s="3">
        <f t="shared" si="0"/>
      </c>
    </row>
    <row r="8" spans="1:6" ht="21.75" customHeight="1">
      <c r="A8" s="3" t="s">
        <v>92</v>
      </c>
      <c r="B8" s="5" t="s">
        <v>131</v>
      </c>
      <c r="C8" s="3" t="s">
        <v>13</v>
      </c>
      <c r="D8" s="3"/>
      <c r="E8" s="3"/>
      <c r="F8" s="3">
        <f t="shared" si="0"/>
      </c>
    </row>
    <row r="9" spans="1:6" ht="21.75" customHeight="1">
      <c r="A9" s="3" t="s">
        <v>14</v>
      </c>
      <c r="B9" s="5" t="s">
        <v>502</v>
      </c>
      <c r="C9" s="3" t="s">
        <v>0</v>
      </c>
      <c r="D9" s="3">
        <v>142319.04</v>
      </c>
      <c r="E9" s="7"/>
      <c r="F9" s="3">
        <f t="shared" si="0"/>
        <v>0</v>
      </c>
    </row>
    <row r="10" spans="1:6" ht="21.75" customHeight="1">
      <c r="A10" s="3" t="s">
        <v>17</v>
      </c>
      <c r="B10" s="5" t="s">
        <v>503</v>
      </c>
      <c r="C10" s="3" t="s">
        <v>0</v>
      </c>
      <c r="D10" s="3">
        <v>51413.81</v>
      </c>
      <c r="E10" s="7"/>
      <c r="F10" s="3">
        <f t="shared" si="0"/>
        <v>0</v>
      </c>
    </row>
    <row r="11" spans="1:6" ht="21.75" customHeight="1">
      <c r="A11" s="3" t="s">
        <v>93</v>
      </c>
      <c r="B11" s="5" t="s">
        <v>94</v>
      </c>
      <c r="C11" s="3" t="s">
        <v>0</v>
      </c>
      <c r="D11" s="3">
        <v>425</v>
      </c>
      <c r="E11" s="7"/>
      <c r="F11" s="3">
        <f t="shared" si="0"/>
        <v>0</v>
      </c>
    </row>
    <row r="12" spans="1:6" ht="24.75" customHeight="1">
      <c r="A12" s="58" t="s">
        <v>105</v>
      </c>
      <c r="B12" s="58"/>
      <c r="C12" s="58"/>
      <c r="D12" s="58"/>
      <c r="E12" s="58"/>
      <c r="F12" s="36">
        <f>ROUND(SUM(F5:F11),0)</f>
        <v>0</v>
      </c>
    </row>
  </sheetData>
  <sheetProtection password="C649" sheet="1" formatColumns="0" formatRows="0"/>
  <mergeCells count="4">
    <mergeCell ref="A1:F1"/>
    <mergeCell ref="A2:F2"/>
    <mergeCell ref="A3:F3"/>
    <mergeCell ref="A12:E1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7.xml><?xml version="1.0" encoding="utf-8"?>
<worksheet xmlns="http://schemas.openxmlformats.org/spreadsheetml/2006/main" xmlns:r="http://schemas.openxmlformats.org/officeDocument/2006/relationships">
  <sheetPr>
    <tabColor theme="6"/>
  </sheetPr>
  <dimension ref="A1:F126"/>
  <sheetViews>
    <sheetView showZeros="0" view="pageBreakPreview" zoomScale="85" zoomScaleSheetLayoutView="85" zoomScalePageLayoutView="0" workbookViewId="0" topLeftCell="A1">
      <selection activeCell="D122" sqref="D122:E122"/>
    </sheetView>
  </sheetViews>
  <sheetFormatPr defaultColWidth="8.00390625" defaultRowHeight="14.25"/>
  <cols>
    <col min="1" max="1" width="7.625" style="29"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7" t="str">
        <f>'100章'!A2:F2</f>
        <v>国道338线盘坡经大通河桥至热水段改建工程PDSG-2标</v>
      </c>
      <c r="B2" s="57"/>
      <c r="C2" s="57"/>
      <c r="D2" s="57"/>
      <c r="E2" s="57"/>
      <c r="F2" s="57"/>
    </row>
    <row r="3" spans="1:6" s="41" customFormat="1" ht="24.75" customHeight="1">
      <c r="A3" s="47" t="s">
        <v>504</v>
      </c>
      <c r="B3" s="47"/>
      <c r="C3" s="47"/>
      <c r="D3" s="47"/>
      <c r="E3" s="47"/>
      <c r="F3" s="47"/>
    </row>
    <row r="4" spans="1:6" s="41" customFormat="1" ht="21.75" customHeight="1">
      <c r="A4" s="19" t="s">
        <v>1182</v>
      </c>
      <c r="B4" s="19" t="s">
        <v>1151</v>
      </c>
      <c r="C4" s="19" t="s">
        <v>1178</v>
      </c>
      <c r="D4" s="19" t="s">
        <v>1152</v>
      </c>
      <c r="E4" s="19" t="s">
        <v>1153</v>
      </c>
      <c r="F4" s="19" t="s">
        <v>6</v>
      </c>
    </row>
    <row r="5" spans="1:6" ht="21.75" customHeight="1">
      <c r="A5" s="3" t="s">
        <v>505</v>
      </c>
      <c r="B5" s="5" t="s">
        <v>506</v>
      </c>
      <c r="C5" s="3" t="s">
        <v>13</v>
      </c>
      <c r="D5" s="3"/>
      <c r="E5" s="3"/>
      <c r="F5" s="3">
        <f>IF(D5="","",ROUND(ROUND(E5,2)*D5,0))</f>
      </c>
    </row>
    <row r="6" spans="1:6" ht="21.75" customHeight="1">
      <c r="A6" s="3" t="s">
        <v>507</v>
      </c>
      <c r="B6" s="5" t="s">
        <v>508</v>
      </c>
      <c r="C6" s="3" t="s">
        <v>87</v>
      </c>
      <c r="D6" s="3">
        <v>1</v>
      </c>
      <c r="E6" s="8"/>
      <c r="F6" s="3">
        <f aca="true" t="shared" si="0" ref="F6:F69">IF(D6="","",ROUND(ROUND(E6,2)*D6,0))</f>
        <v>0</v>
      </c>
    </row>
    <row r="7" spans="1:6" ht="21.75" customHeight="1">
      <c r="A7" s="3" t="s">
        <v>509</v>
      </c>
      <c r="B7" s="5" t="s">
        <v>510</v>
      </c>
      <c r="C7" s="3" t="s">
        <v>87</v>
      </c>
      <c r="D7" s="3">
        <v>5</v>
      </c>
      <c r="E7" s="8"/>
      <c r="F7" s="3">
        <f t="shared" si="0"/>
        <v>0</v>
      </c>
    </row>
    <row r="8" spans="1:6" ht="21.75" customHeight="1">
      <c r="A8" s="3" t="s">
        <v>511</v>
      </c>
      <c r="B8" s="5" t="s">
        <v>512</v>
      </c>
      <c r="C8" s="3" t="s">
        <v>87</v>
      </c>
      <c r="D8" s="3">
        <v>1</v>
      </c>
      <c r="E8" s="8"/>
      <c r="F8" s="3">
        <f t="shared" si="0"/>
        <v>0</v>
      </c>
    </row>
    <row r="9" spans="1:6" ht="21.75" customHeight="1">
      <c r="A9" s="3" t="s">
        <v>513</v>
      </c>
      <c r="B9" s="5" t="s">
        <v>514</v>
      </c>
      <c r="C9" s="3" t="s">
        <v>136</v>
      </c>
      <c r="D9" s="3">
        <v>2</v>
      </c>
      <c r="E9" s="8"/>
      <c r="F9" s="3">
        <f t="shared" si="0"/>
        <v>0</v>
      </c>
    </row>
    <row r="10" spans="1:6" ht="21.75" customHeight="1">
      <c r="A10" s="3" t="s">
        <v>515</v>
      </c>
      <c r="B10" s="5" t="s">
        <v>516</v>
      </c>
      <c r="C10" s="3" t="s">
        <v>136</v>
      </c>
      <c r="D10" s="3">
        <v>1</v>
      </c>
      <c r="E10" s="8"/>
      <c r="F10" s="3">
        <f t="shared" si="0"/>
        <v>0</v>
      </c>
    </row>
    <row r="11" spans="1:6" ht="21.75" customHeight="1">
      <c r="A11" s="3" t="s">
        <v>517</v>
      </c>
      <c r="B11" s="5" t="s">
        <v>516</v>
      </c>
      <c r="C11" s="3" t="s">
        <v>136</v>
      </c>
      <c r="D11" s="3">
        <v>1</v>
      </c>
      <c r="E11" s="8"/>
      <c r="F11" s="3">
        <f t="shared" si="0"/>
        <v>0</v>
      </c>
    </row>
    <row r="12" spans="1:6" ht="21.75" customHeight="1">
      <c r="A12" s="3" t="s">
        <v>518</v>
      </c>
      <c r="B12" s="5" t="s">
        <v>519</v>
      </c>
      <c r="C12" s="3" t="s">
        <v>136</v>
      </c>
      <c r="D12" s="3">
        <v>1</v>
      </c>
      <c r="E12" s="8"/>
      <c r="F12" s="3">
        <f t="shared" si="0"/>
        <v>0</v>
      </c>
    </row>
    <row r="13" spans="1:6" ht="21.75" customHeight="1">
      <c r="A13" s="3" t="s">
        <v>520</v>
      </c>
      <c r="B13" s="5" t="s">
        <v>521</v>
      </c>
      <c r="C13" s="3" t="s">
        <v>136</v>
      </c>
      <c r="D13" s="3">
        <v>1</v>
      </c>
      <c r="E13" s="8"/>
      <c r="F13" s="3">
        <f t="shared" si="0"/>
        <v>0</v>
      </c>
    </row>
    <row r="14" spans="1:6" ht="21.75" customHeight="1">
      <c r="A14" s="3" t="s">
        <v>522</v>
      </c>
      <c r="B14" s="5" t="s">
        <v>523</v>
      </c>
      <c r="C14" s="3" t="s">
        <v>13</v>
      </c>
      <c r="D14" s="3"/>
      <c r="E14" s="3"/>
      <c r="F14" s="3">
        <f t="shared" si="0"/>
      </c>
    </row>
    <row r="15" spans="1:6" ht="21.75" customHeight="1">
      <c r="A15" s="3" t="s">
        <v>524</v>
      </c>
      <c r="B15" s="5" t="s">
        <v>525</v>
      </c>
      <c r="C15" s="3" t="s">
        <v>87</v>
      </c>
      <c r="D15" s="3">
        <v>1</v>
      </c>
      <c r="E15" s="8"/>
      <c r="F15" s="3">
        <f t="shared" si="0"/>
        <v>0</v>
      </c>
    </row>
    <row r="16" spans="1:6" ht="21.75" customHeight="1">
      <c r="A16" s="3" t="s">
        <v>526</v>
      </c>
      <c r="B16" s="5" t="s">
        <v>527</v>
      </c>
      <c r="C16" s="3" t="s">
        <v>87</v>
      </c>
      <c r="D16" s="3">
        <v>1</v>
      </c>
      <c r="E16" s="8"/>
      <c r="F16" s="3">
        <f t="shared" si="0"/>
        <v>0</v>
      </c>
    </row>
    <row r="17" spans="1:6" ht="21.75" customHeight="1">
      <c r="A17" s="3" t="s">
        <v>528</v>
      </c>
      <c r="B17" s="5" t="s">
        <v>529</v>
      </c>
      <c r="C17" s="3" t="s">
        <v>530</v>
      </c>
      <c r="D17" s="3">
        <v>2</v>
      </c>
      <c r="E17" s="8"/>
      <c r="F17" s="3">
        <f t="shared" si="0"/>
        <v>0</v>
      </c>
    </row>
    <row r="18" spans="1:6" ht="21.75" customHeight="1">
      <c r="A18" s="3" t="s">
        <v>531</v>
      </c>
      <c r="B18" s="5" t="s">
        <v>532</v>
      </c>
      <c r="C18" s="3" t="s">
        <v>87</v>
      </c>
      <c r="D18" s="3">
        <v>1</v>
      </c>
      <c r="E18" s="8"/>
      <c r="F18" s="3">
        <f t="shared" si="0"/>
        <v>0</v>
      </c>
    </row>
    <row r="19" spans="1:6" ht="21.75" customHeight="1">
      <c r="A19" s="3" t="s">
        <v>533</v>
      </c>
      <c r="B19" s="5" t="s">
        <v>534</v>
      </c>
      <c r="C19" s="3" t="s">
        <v>530</v>
      </c>
      <c r="D19" s="3">
        <v>1</v>
      </c>
      <c r="E19" s="8"/>
      <c r="F19" s="3">
        <f t="shared" si="0"/>
        <v>0</v>
      </c>
    </row>
    <row r="20" spans="1:6" ht="21.75" customHeight="1">
      <c r="A20" s="3" t="s">
        <v>535</v>
      </c>
      <c r="B20" s="5" t="s">
        <v>536</v>
      </c>
      <c r="C20" s="3" t="s">
        <v>128</v>
      </c>
      <c r="D20" s="3">
        <v>1</v>
      </c>
      <c r="E20" s="8"/>
      <c r="F20" s="3">
        <f t="shared" si="0"/>
        <v>0</v>
      </c>
    </row>
    <row r="21" spans="1:6" ht="21.75" customHeight="1">
      <c r="A21" s="3" t="s">
        <v>537</v>
      </c>
      <c r="B21" s="5" t="s">
        <v>538</v>
      </c>
      <c r="C21" s="3" t="s">
        <v>64</v>
      </c>
      <c r="D21" s="3">
        <v>100</v>
      </c>
      <c r="E21" s="8"/>
      <c r="F21" s="3">
        <f t="shared" si="0"/>
        <v>0</v>
      </c>
    </row>
    <row r="22" spans="1:6" ht="21.75" customHeight="1">
      <c r="A22" s="3" t="s">
        <v>539</v>
      </c>
      <c r="B22" s="5" t="s">
        <v>540</v>
      </c>
      <c r="C22" s="3" t="s">
        <v>530</v>
      </c>
      <c r="D22" s="3">
        <v>16</v>
      </c>
      <c r="E22" s="8"/>
      <c r="F22" s="3">
        <f t="shared" si="0"/>
        <v>0</v>
      </c>
    </row>
    <row r="23" spans="1:6" ht="21.75" customHeight="1">
      <c r="A23" s="3" t="s">
        <v>541</v>
      </c>
      <c r="B23" s="5" t="s">
        <v>542</v>
      </c>
      <c r="C23" s="3" t="s">
        <v>530</v>
      </c>
      <c r="D23" s="3">
        <v>24</v>
      </c>
      <c r="E23" s="8"/>
      <c r="F23" s="3">
        <f t="shared" si="0"/>
        <v>0</v>
      </c>
    </row>
    <row r="24" spans="1:6" ht="21.75" customHeight="1">
      <c r="A24" s="3" t="s">
        <v>543</v>
      </c>
      <c r="B24" s="5" t="s">
        <v>544</v>
      </c>
      <c r="C24" s="3" t="s">
        <v>530</v>
      </c>
      <c r="D24" s="3">
        <v>5</v>
      </c>
      <c r="E24" s="8"/>
      <c r="F24" s="3">
        <f t="shared" si="0"/>
        <v>0</v>
      </c>
    </row>
    <row r="25" spans="1:6" ht="21.75" customHeight="1">
      <c r="A25" s="3" t="s">
        <v>545</v>
      </c>
      <c r="B25" s="5" t="s">
        <v>546</v>
      </c>
      <c r="C25" s="3" t="s">
        <v>530</v>
      </c>
      <c r="D25" s="3">
        <v>3</v>
      </c>
      <c r="E25" s="8"/>
      <c r="F25" s="3">
        <f t="shared" si="0"/>
        <v>0</v>
      </c>
    </row>
    <row r="26" spans="1:6" ht="21.75" customHeight="1">
      <c r="A26" s="3" t="s">
        <v>547</v>
      </c>
      <c r="B26" s="5" t="s">
        <v>548</v>
      </c>
      <c r="C26" s="3" t="s">
        <v>87</v>
      </c>
      <c r="D26" s="3">
        <v>11</v>
      </c>
      <c r="E26" s="8"/>
      <c r="F26" s="3">
        <f t="shared" si="0"/>
        <v>0</v>
      </c>
    </row>
    <row r="27" spans="1:6" ht="21.75" customHeight="1">
      <c r="A27" s="3" t="s">
        <v>549</v>
      </c>
      <c r="B27" s="5" t="s">
        <v>550</v>
      </c>
      <c r="C27" s="3" t="s">
        <v>87</v>
      </c>
      <c r="D27" s="3">
        <v>3</v>
      </c>
      <c r="E27" s="8"/>
      <c r="F27" s="3">
        <f t="shared" si="0"/>
        <v>0</v>
      </c>
    </row>
    <row r="28" spans="1:6" ht="21.75" customHeight="1">
      <c r="A28" s="3" t="s">
        <v>551</v>
      </c>
      <c r="B28" s="5" t="s">
        <v>552</v>
      </c>
      <c r="C28" s="3" t="s">
        <v>87</v>
      </c>
      <c r="D28" s="3">
        <v>57</v>
      </c>
      <c r="E28" s="8"/>
      <c r="F28" s="3">
        <f t="shared" si="0"/>
        <v>0</v>
      </c>
    </row>
    <row r="29" spans="1:6" ht="21.75" customHeight="1">
      <c r="A29" s="3" t="s">
        <v>553</v>
      </c>
      <c r="B29" s="5" t="s">
        <v>554</v>
      </c>
      <c r="C29" s="3" t="s">
        <v>13</v>
      </c>
      <c r="D29" s="3"/>
      <c r="E29" s="3"/>
      <c r="F29" s="3">
        <f t="shared" si="0"/>
      </c>
    </row>
    <row r="30" spans="1:6" ht="21.75" customHeight="1">
      <c r="A30" s="3" t="s">
        <v>555</v>
      </c>
      <c r="B30" s="5" t="s">
        <v>556</v>
      </c>
      <c r="C30" s="3" t="s">
        <v>87</v>
      </c>
      <c r="D30" s="3">
        <v>1</v>
      </c>
      <c r="E30" s="8"/>
      <c r="F30" s="3">
        <f t="shared" si="0"/>
        <v>0</v>
      </c>
    </row>
    <row r="31" spans="1:6" ht="21.75" customHeight="1">
      <c r="A31" s="3" t="s">
        <v>557</v>
      </c>
      <c r="B31" s="5" t="s">
        <v>558</v>
      </c>
      <c r="C31" s="3" t="s">
        <v>87</v>
      </c>
      <c r="D31" s="3">
        <v>1</v>
      </c>
      <c r="E31" s="8"/>
      <c r="F31" s="3">
        <f t="shared" si="0"/>
        <v>0</v>
      </c>
    </row>
    <row r="32" spans="1:6" ht="21.75" customHeight="1">
      <c r="A32" s="3" t="s">
        <v>559</v>
      </c>
      <c r="B32" s="5" t="s">
        <v>560</v>
      </c>
      <c r="C32" s="3" t="s">
        <v>87</v>
      </c>
      <c r="D32" s="3">
        <v>1</v>
      </c>
      <c r="E32" s="8"/>
      <c r="F32" s="3">
        <f t="shared" si="0"/>
        <v>0</v>
      </c>
    </row>
    <row r="33" spans="1:6" ht="21.75" customHeight="1">
      <c r="A33" s="3" t="s">
        <v>561</v>
      </c>
      <c r="B33" s="5" t="s">
        <v>562</v>
      </c>
      <c r="C33" s="3" t="s">
        <v>87</v>
      </c>
      <c r="D33" s="3">
        <v>1</v>
      </c>
      <c r="E33" s="8"/>
      <c r="F33" s="3">
        <f t="shared" si="0"/>
        <v>0</v>
      </c>
    </row>
    <row r="34" spans="1:6" ht="21.75" customHeight="1">
      <c r="A34" s="3" t="s">
        <v>563</v>
      </c>
      <c r="B34" s="5" t="s">
        <v>564</v>
      </c>
      <c r="C34" s="3" t="s">
        <v>87</v>
      </c>
      <c r="D34" s="3">
        <v>1</v>
      </c>
      <c r="E34" s="8"/>
      <c r="F34" s="3">
        <f t="shared" si="0"/>
        <v>0</v>
      </c>
    </row>
    <row r="35" spans="1:6" ht="21.75" customHeight="1">
      <c r="A35" s="3" t="s">
        <v>565</v>
      </c>
      <c r="B35" s="5" t="s">
        <v>566</v>
      </c>
      <c r="C35" s="3" t="s">
        <v>87</v>
      </c>
      <c r="D35" s="3">
        <v>1</v>
      </c>
      <c r="E35" s="8"/>
      <c r="F35" s="3">
        <f t="shared" si="0"/>
        <v>0</v>
      </c>
    </row>
    <row r="36" spans="1:6" ht="21.75" customHeight="1">
      <c r="A36" s="3" t="s">
        <v>567</v>
      </c>
      <c r="B36" s="5" t="s">
        <v>568</v>
      </c>
      <c r="C36" s="3" t="s">
        <v>87</v>
      </c>
      <c r="D36" s="3">
        <v>1</v>
      </c>
      <c r="E36" s="8"/>
      <c r="F36" s="3">
        <f t="shared" si="0"/>
        <v>0</v>
      </c>
    </row>
    <row r="37" spans="1:6" ht="21.75" customHeight="1">
      <c r="A37" s="3" t="s">
        <v>569</v>
      </c>
      <c r="B37" s="5" t="s">
        <v>570</v>
      </c>
      <c r="C37" s="3" t="s">
        <v>87</v>
      </c>
      <c r="D37" s="3">
        <v>1</v>
      </c>
      <c r="E37" s="8"/>
      <c r="F37" s="3">
        <f t="shared" si="0"/>
        <v>0</v>
      </c>
    </row>
    <row r="38" spans="1:6" ht="21.75" customHeight="1">
      <c r="A38" s="3" t="s">
        <v>571</v>
      </c>
      <c r="B38" s="5" t="s">
        <v>572</v>
      </c>
      <c r="C38" s="3" t="s">
        <v>87</v>
      </c>
      <c r="D38" s="3">
        <v>7</v>
      </c>
      <c r="E38" s="8"/>
      <c r="F38" s="3">
        <f t="shared" si="0"/>
        <v>0</v>
      </c>
    </row>
    <row r="39" spans="1:6" ht="21.75" customHeight="1">
      <c r="A39" s="3" t="s">
        <v>573</v>
      </c>
      <c r="B39" s="5" t="s">
        <v>574</v>
      </c>
      <c r="C39" s="3" t="s">
        <v>13</v>
      </c>
      <c r="D39" s="3"/>
      <c r="E39" s="3"/>
      <c r="F39" s="3">
        <f t="shared" si="0"/>
      </c>
    </row>
    <row r="40" spans="1:6" ht="21.75" customHeight="1">
      <c r="A40" s="3" t="s">
        <v>575</v>
      </c>
      <c r="B40" s="5" t="s">
        <v>576</v>
      </c>
      <c r="C40" s="3" t="s">
        <v>87</v>
      </c>
      <c r="D40" s="3">
        <v>2</v>
      </c>
      <c r="E40" s="8"/>
      <c r="F40" s="3">
        <f t="shared" si="0"/>
        <v>0</v>
      </c>
    </row>
    <row r="41" spans="1:6" ht="21.75" customHeight="1">
      <c r="A41" s="3" t="s">
        <v>577</v>
      </c>
      <c r="B41" s="5" t="s">
        <v>578</v>
      </c>
      <c r="C41" s="3" t="s">
        <v>87</v>
      </c>
      <c r="D41" s="3">
        <v>5</v>
      </c>
      <c r="E41" s="8"/>
      <c r="F41" s="3">
        <f t="shared" si="0"/>
        <v>0</v>
      </c>
    </row>
    <row r="42" spans="1:6" ht="21.75" customHeight="1">
      <c r="A42" s="3" t="s">
        <v>579</v>
      </c>
      <c r="B42" s="5" t="s">
        <v>580</v>
      </c>
      <c r="C42" s="3" t="s">
        <v>87</v>
      </c>
      <c r="D42" s="3">
        <v>2</v>
      </c>
      <c r="E42" s="8"/>
      <c r="F42" s="3">
        <f t="shared" si="0"/>
        <v>0</v>
      </c>
    </row>
    <row r="43" spans="1:6" ht="21.75" customHeight="1">
      <c r="A43" s="3" t="s">
        <v>581</v>
      </c>
      <c r="B43" s="5" t="s">
        <v>580</v>
      </c>
      <c r="C43" s="3" t="s">
        <v>87</v>
      </c>
      <c r="D43" s="3">
        <v>5</v>
      </c>
      <c r="E43" s="8"/>
      <c r="F43" s="3">
        <f t="shared" si="0"/>
        <v>0</v>
      </c>
    </row>
    <row r="44" spans="1:6" ht="21.75" customHeight="1">
      <c r="A44" s="3" t="s">
        <v>582</v>
      </c>
      <c r="B44" s="5" t="s">
        <v>583</v>
      </c>
      <c r="C44" s="3" t="s">
        <v>142</v>
      </c>
      <c r="D44" s="3">
        <v>4</v>
      </c>
      <c r="E44" s="8"/>
      <c r="F44" s="3">
        <f t="shared" si="0"/>
        <v>0</v>
      </c>
    </row>
    <row r="45" spans="1:6" ht="21.75" customHeight="1">
      <c r="A45" s="3" t="s">
        <v>584</v>
      </c>
      <c r="B45" s="5" t="s">
        <v>585</v>
      </c>
      <c r="C45" s="3" t="s">
        <v>87</v>
      </c>
      <c r="D45" s="3">
        <v>1</v>
      </c>
      <c r="E45" s="8"/>
      <c r="F45" s="3">
        <f t="shared" si="0"/>
        <v>0</v>
      </c>
    </row>
    <row r="46" spans="1:6" ht="21.75" customHeight="1">
      <c r="A46" s="3" t="s">
        <v>586</v>
      </c>
      <c r="B46" s="5" t="s">
        <v>587</v>
      </c>
      <c r="C46" s="3" t="s">
        <v>87</v>
      </c>
      <c r="D46" s="3">
        <v>2</v>
      </c>
      <c r="E46" s="8"/>
      <c r="F46" s="3">
        <f t="shared" si="0"/>
        <v>0</v>
      </c>
    </row>
    <row r="47" spans="1:6" ht="21.75" customHeight="1">
      <c r="A47" s="3" t="s">
        <v>588</v>
      </c>
      <c r="B47" s="5" t="s">
        <v>589</v>
      </c>
      <c r="C47" s="3" t="s">
        <v>87</v>
      </c>
      <c r="D47" s="3">
        <v>14</v>
      </c>
      <c r="E47" s="8"/>
      <c r="F47" s="3">
        <f t="shared" si="0"/>
        <v>0</v>
      </c>
    </row>
    <row r="48" spans="1:6" ht="21.75" customHeight="1">
      <c r="A48" s="3" t="s">
        <v>590</v>
      </c>
      <c r="B48" s="5" t="s">
        <v>591</v>
      </c>
      <c r="C48" s="3" t="s">
        <v>128</v>
      </c>
      <c r="D48" s="3">
        <v>3</v>
      </c>
      <c r="E48" s="8"/>
      <c r="F48" s="3">
        <f t="shared" si="0"/>
        <v>0</v>
      </c>
    </row>
    <row r="49" spans="1:6" ht="21.75" customHeight="1">
      <c r="A49" s="3" t="s">
        <v>592</v>
      </c>
      <c r="B49" s="5" t="s">
        <v>593</v>
      </c>
      <c r="C49" s="3" t="s">
        <v>128</v>
      </c>
      <c r="D49" s="3">
        <v>3</v>
      </c>
      <c r="E49" s="8"/>
      <c r="F49" s="3">
        <f t="shared" si="0"/>
        <v>0</v>
      </c>
    </row>
    <row r="50" spans="1:6" ht="21.75" customHeight="1">
      <c r="A50" s="3" t="s">
        <v>594</v>
      </c>
      <c r="B50" s="5" t="s">
        <v>595</v>
      </c>
      <c r="C50" s="3" t="s">
        <v>87</v>
      </c>
      <c r="D50" s="3">
        <v>2</v>
      </c>
      <c r="E50" s="8"/>
      <c r="F50" s="3">
        <f t="shared" si="0"/>
        <v>0</v>
      </c>
    </row>
    <row r="51" spans="1:6" ht="21.75" customHeight="1">
      <c r="A51" s="3" t="s">
        <v>596</v>
      </c>
      <c r="B51" s="5" t="s">
        <v>597</v>
      </c>
      <c r="C51" s="3" t="s">
        <v>87</v>
      </c>
      <c r="D51" s="3">
        <v>2</v>
      </c>
      <c r="E51" s="8"/>
      <c r="F51" s="3">
        <f t="shared" si="0"/>
        <v>0</v>
      </c>
    </row>
    <row r="52" spans="1:6" ht="21.75" customHeight="1">
      <c r="A52" s="3" t="s">
        <v>598</v>
      </c>
      <c r="B52" s="5" t="s">
        <v>599</v>
      </c>
      <c r="C52" s="3" t="s">
        <v>87</v>
      </c>
      <c r="D52" s="3">
        <v>2</v>
      </c>
      <c r="E52" s="8"/>
      <c r="F52" s="3">
        <f t="shared" si="0"/>
        <v>0</v>
      </c>
    </row>
    <row r="53" spans="1:6" ht="21.75" customHeight="1">
      <c r="A53" s="3" t="s">
        <v>600</v>
      </c>
      <c r="B53" s="5" t="s">
        <v>601</v>
      </c>
      <c r="C53" s="3" t="s">
        <v>128</v>
      </c>
      <c r="D53" s="3">
        <v>16</v>
      </c>
      <c r="E53" s="8"/>
      <c r="F53" s="3">
        <f t="shared" si="0"/>
        <v>0</v>
      </c>
    </row>
    <row r="54" spans="1:6" ht="21.75" customHeight="1">
      <c r="A54" s="3" t="s">
        <v>602</v>
      </c>
      <c r="B54" s="5" t="s">
        <v>603</v>
      </c>
      <c r="C54" s="3" t="s">
        <v>128</v>
      </c>
      <c r="D54" s="3">
        <v>112</v>
      </c>
      <c r="E54" s="8"/>
      <c r="F54" s="3">
        <f t="shared" si="0"/>
        <v>0</v>
      </c>
    </row>
    <row r="55" spans="1:6" ht="21.75" customHeight="1">
      <c r="A55" s="3" t="s">
        <v>604</v>
      </c>
      <c r="B55" s="5" t="s">
        <v>605</v>
      </c>
      <c r="C55" s="3" t="s">
        <v>128</v>
      </c>
      <c r="D55" s="3">
        <v>4</v>
      </c>
      <c r="E55" s="8"/>
      <c r="F55" s="3">
        <f t="shared" si="0"/>
        <v>0</v>
      </c>
    </row>
    <row r="56" spans="1:6" ht="21.75" customHeight="1">
      <c r="A56" s="3" t="s">
        <v>606</v>
      </c>
      <c r="B56" s="5" t="s">
        <v>607</v>
      </c>
      <c r="C56" s="3" t="s">
        <v>128</v>
      </c>
      <c r="D56" s="3">
        <v>95</v>
      </c>
      <c r="E56" s="8"/>
      <c r="F56" s="3">
        <f t="shared" si="0"/>
        <v>0</v>
      </c>
    </row>
    <row r="57" spans="1:6" ht="21.75" customHeight="1">
      <c r="A57" s="3" t="s">
        <v>608</v>
      </c>
      <c r="B57" s="5" t="s">
        <v>609</v>
      </c>
      <c r="C57" s="3" t="s">
        <v>128</v>
      </c>
      <c r="D57" s="3">
        <v>370</v>
      </c>
      <c r="E57" s="8"/>
      <c r="F57" s="3">
        <f t="shared" si="0"/>
        <v>0</v>
      </c>
    </row>
    <row r="58" spans="1:6" ht="21.75" customHeight="1">
      <c r="A58" s="3" t="s">
        <v>610</v>
      </c>
      <c r="B58" s="5" t="s">
        <v>611</v>
      </c>
      <c r="C58" s="3" t="s">
        <v>87</v>
      </c>
      <c r="D58" s="3">
        <v>7</v>
      </c>
      <c r="E58" s="8"/>
      <c r="F58" s="3">
        <f t="shared" si="0"/>
        <v>0</v>
      </c>
    </row>
    <row r="59" spans="1:6" ht="21.75" customHeight="1">
      <c r="A59" s="3" t="s">
        <v>612</v>
      </c>
      <c r="B59" s="5" t="s">
        <v>613</v>
      </c>
      <c r="C59" s="3" t="s">
        <v>13</v>
      </c>
      <c r="D59" s="3"/>
      <c r="E59" s="3"/>
      <c r="F59" s="3">
        <f t="shared" si="0"/>
      </c>
    </row>
    <row r="60" spans="1:6" ht="21.75" customHeight="1">
      <c r="A60" s="3" t="s">
        <v>614</v>
      </c>
      <c r="B60" s="5" t="s">
        <v>615</v>
      </c>
      <c r="C60" s="3" t="s">
        <v>87</v>
      </c>
      <c r="D60" s="3">
        <v>3</v>
      </c>
      <c r="E60" s="8"/>
      <c r="F60" s="3">
        <f t="shared" si="0"/>
        <v>0</v>
      </c>
    </row>
    <row r="61" spans="1:6" ht="21.75" customHeight="1">
      <c r="A61" s="3" t="s">
        <v>616</v>
      </c>
      <c r="B61" s="5" t="s">
        <v>617</v>
      </c>
      <c r="C61" s="3" t="s">
        <v>136</v>
      </c>
      <c r="D61" s="3">
        <v>1</v>
      </c>
      <c r="E61" s="8"/>
      <c r="F61" s="3">
        <f t="shared" si="0"/>
        <v>0</v>
      </c>
    </row>
    <row r="62" spans="1:6" ht="21.75" customHeight="1">
      <c r="A62" s="3" t="s">
        <v>618</v>
      </c>
      <c r="B62" s="5" t="s">
        <v>619</v>
      </c>
      <c r="C62" s="3" t="s">
        <v>136</v>
      </c>
      <c r="D62" s="3">
        <v>8</v>
      </c>
      <c r="E62" s="8"/>
      <c r="F62" s="3">
        <f t="shared" si="0"/>
        <v>0</v>
      </c>
    </row>
    <row r="63" spans="1:6" ht="21.75" customHeight="1">
      <c r="A63" s="3" t="s">
        <v>620</v>
      </c>
      <c r="B63" s="5" t="s">
        <v>621</v>
      </c>
      <c r="C63" s="3" t="s">
        <v>136</v>
      </c>
      <c r="D63" s="3">
        <v>2</v>
      </c>
      <c r="E63" s="8"/>
      <c r="F63" s="3">
        <f t="shared" si="0"/>
        <v>0</v>
      </c>
    </row>
    <row r="64" spans="1:6" ht="21.75" customHeight="1">
      <c r="A64" s="3" t="s">
        <v>622</v>
      </c>
      <c r="B64" s="5" t="s">
        <v>623</v>
      </c>
      <c r="C64" s="3" t="s">
        <v>135</v>
      </c>
      <c r="D64" s="3">
        <v>20</v>
      </c>
      <c r="E64" s="8"/>
      <c r="F64" s="3">
        <f t="shared" si="0"/>
        <v>0</v>
      </c>
    </row>
    <row r="65" spans="1:6" ht="21.75" customHeight="1">
      <c r="A65" s="3" t="s">
        <v>624</v>
      </c>
      <c r="B65" s="5" t="s">
        <v>625</v>
      </c>
      <c r="C65" s="3" t="s">
        <v>135</v>
      </c>
      <c r="D65" s="3">
        <v>4</v>
      </c>
      <c r="E65" s="8"/>
      <c r="F65" s="3">
        <f t="shared" si="0"/>
        <v>0</v>
      </c>
    </row>
    <row r="66" spans="1:6" ht="21.75" customHeight="1">
      <c r="A66" s="3" t="s">
        <v>626</v>
      </c>
      <c r="B66" s="5" t="s">
        <v>627</v>
      </c>
      <c r="C66" s="3" t="s">
        <v>135</v>
      </c>
      <c r="D66" s="3">
        <v>2</v>
      </c>
      <c r="E66" s="8"/>
      <c r="F66" s="3">
        <f t="shared" si="0"/>
        <v>0</v>
      </c>
    </row>
    <row r="67" spans="1:6" ht="21.75" customHeight="1">
      <c r="A67" s="3" t="s">
        <v>628</v>
      </c>
      <c r="B67" s="5" t="s">
        <v>629</v>
      </c>
      <c r="C67" s="3" t="s">
        <v>135</v>
      </c>
      <c r="D67" s="3">
        <v>6</v>
      </c>
      <c r="E67" s="8"/>
      <c r="F67" s="3">
        <f t="shared" si="0"/>
        <v>0</v>
      </c>
    </row>
    <row r="68" spans="1:6" ht="21.75" customHeight="1">
      <c r="A68" s="3" t="s">
        <v>630</v>
      </c>
      <c r="B68" s="5" t="s">
        <v>580</v>
      </c>
      <c r="C68" s="3" t="s">
        <v>87</v>
      </c>
      <c r="D68" s="3">
        <v>28</v>
      </c>
      <c r="E68" s="8"/>
      <c r="F68" s="3">
        <f t="shared" si="0"/>
        <v>0</v>
      </c>
    </row>
    <row r="69" spans="1:6" ht="21.75" customHeight="1">
      <c r="A69" s="3" t="s">
        <v>631</v>
      </c>
      <c r="B69" s="5" t="s">
        <v>580</v>
      </c>
      <c r="C69" s="3" t="s">
        <v>87</v>
      </c>
      <c r="D69" s="3">
        <v>2</v>
      </c>
      <c r="E69" s="8"/>
      <c r="F69" s="3">
        <f t="shared" si="0"/>
        <v>0</v>
      </c>
    </row>
    <row r="70" spans="1:6" ht="21.75" customHeight="1">
      <c r="A70" s="3" t="s">
        <v>632</v>
      </c>
      <c r="B70" s="5" t="s">
        <v>633</v>
      </c>
      <c r="C70" s="3" t="s">
        <v>13</v>
      </c>
      <c r="D70" s="3"/>
      <c r="E70" s="5"/>
      <c r="F70" s="3">
        <f aca="true" t="shared" si="1" ref="F70:F125">IF(D70="","",ROUND(ROUND(E70,2)*D70,0))</f>
      </c>
    </row>
    <row r="71" spans="1:6" ht="21.75" customHeight="1">
      <c r="A71" s="3" t="s">
        <v>634</v>
      </c>
      <c r="B71" s="5" t="s">
        <v>635</v>
      </c>
      <c r="C71" s="3" t="s">
        <v>135</v>
      </c>
      <c r="D71" s="3">
        <v>1</v>
      </c>
      <c r="E71" s="8"/>
      <c r="F71" s="3">
        <f t="shared" si="1"/>
        <v>0</v>
      </c>
    </row>
    <row r="72" spans="1:6" ht="21.75" customHeight="1">
      <c r="A72" s="3" t="s">
        <v>636</v>
      </c>
      <c r="B72" s="5" t="s">
        <v>637</v>
      </c>
      <c r="C72" s="3" t="s">
        <v>136</v>
      </c>
      <c r="D72" s="3">
        <v>2</v>
      </c>
      <c r="E72" s="8"/>
      <c r="F72" s="3">
        <f t="shared" si="1"/>
        <v>0</v>
      </c>
    </row>
    <row r="73" spans="1:6" ht="21.75" customHeight="1">
      <c r="A73" s="3" t="s">
        <v>638</v>
      </c>
      <c r="B73" s="5" t="s">
        <v>639</v>
      </c>
      <c r="C73" s="3" t="s">
        <v>87</v>
      </c>
      <c r="D73" s="3">
        <v>1</v>
      </c>
      <c r="E73" s="8"/>
      <c r="F73" s="3">
        <f t="shared" si="1"/>
        <v>0</v>
      </c>
    </row>
    <row r="74" spans="1:6" ht="21.75" customHeight="1">
      <c r="A74" s="3" t="s">
        <v>640</v>
      </c>
      <c r="B74" s="5" t="s">
        <v>641</v>
      </c>
      <c r="C74" s="3" t="s">
        <v>136</v>
      </c>
      <c r="D74" s="3">
        <v>1</v>
      </c>
      <c r="E74" s="8"/>
      <c r="F74" s="3">
        <f t="shared" si="1"/>
        <v>0</v>
      </c>
    </row>
    <row r="75" spans="1:6" ht="21.75" customHeight="1">
      <c r="A75" s="3" t="s">
        <v>642</v>
      </c>
      <c r="B75" s="5" t="s">
        <v>643</v>
      </c>
      <c r="C75" s="3" t="s">
        <v>135</v>
      </c>
      <c r="D75" s="3">
        <v>1</v>
      </c>
      <c r="E75" s="8"/>
      <c r="F75" s="3">
        <f t="shared" si="1"/>
        <v>0</v>
      </c>
    </row>
    <row r="76" spans="1:6" ht="21.75" customHeight="1">
      <c r="A76" s="3" t="s">
        <v>644</v>
      </c>
      <c r="B76" s="5" t="s">
        <v>645</v>
      </c>
      <c r="C76" s="3" t="s">
        <v>135</v>
      </c>
      <c r="D76" s="3">
        <v>1</v>
      </c>
      <c r="E76" s="8"/>
      <c r="F76" s="3">
        <f t="shared" si="1"/>
        <v>0</v>
      </c>
    </row>
    <row r="77" spans="1:6" ht="21.75" customHeight="1">
      <c r="A77" s="3" t="s">
        <v>646</v>
      </c>
      <c r="B77" s="5" t="s">
        <v>647</v>
      </c>
      <c r="C77" s="3" t="s">
        <v>135</v>
      </c>
      <c r="D77" s="3">
        <v>16</v>
      </c>
      <c r="E77" s="8"/>
      <c r="F77" s="3">
        <f t="shared" si="1"/>
        <v>0</v>
      </c>
    </row>
    <row r="78" spans="1:6" ht="21.75" customHeight="1">
      <c r="A78" s="3" t="s">
        <v>648</v>
      </c>
      <c r="B78" s="5" t="s">
        <v>649</v>
      </c>
      <c r="C78" s="3" t="s">
        <v>135</v>
      </c>
      <c r="D78" s="3">
        <v>2</v>
      </c>
      <c r="E78" s="8"/>
      <c r="F78" s="3">
        <f t="shared" si="1"/>
        <v>0</v>
      </c>
    </row>
    <row r="79" spans="1:6" ht="21.75" customHeight="1">
      <c r="A79" s="3" t="s">
        <v>650</v>
      </c>
      <c r="B79" s="5" t="s">
        <v>651</v>
      </c>
      <c r="C79" s="3" t="s">
        <v>128</v>
      </c>
      <c r="D79" s="3">
        <v>16</v>
      </c>
      <c r="E79" s="8"/>
      <c r="F79" s="3">
        <f t="shared" si="1"/>
        <v>0</v>
      </c>
    </row>
    <row r="80" spans="1:6" ht="21.75" customHeight="1">
      <c r="A80" s="3" t="s">
        <v>652</v>
      </c>
      <c r="B80" s="5" t="s">
        <v>653</v>
      </c>
      <c r="C80" s="3" t="s">
        <v>13</v>
      </c>
      <c r="D80" s="3"/>
      <c r="E80" s="5"/>
      <c r="F80" s="3">
        <f t="shared" si="1"/>
      </c>
    </row>
    <row r="81" spans="1:6" ht="21.75" customHeight="1">
      <c r="A81" s="3" t="s">
        <v>654</v>
      </c>
      <c r="B81" s="5" t="s">
        <v>655</v>
      </c>
      <c r="C81" s="3" t="s">
        <v>87</v>
      </c>
      <c r="D81" s="3">
        <v>2</v>
      </c>
      <c r="E81" s="8"/>
      <c r="F81" s="3">
        <f t="shared" si="1"/>
        <v>0</v>
      </c>
    </row>
    <row r="82" spans="1:6" ht="21.75" customHeight="1">
      <c r="A82" s="3" t="s">
        <v>656</v>
      </c>
      <c r="B82" s="5" t="s">
        <v>657</v>
      </c>
      <c r="C82" s="3" t="s">
        <v>87</v>
      </c>
      <c r="D82" s="3">
        <v>2</v>
      </c>
      <c r="E82" s="8"/>
      <c r="F82" s="3">
        <f t="shared" si="1"/>
        <v>0</v>
      </c>
    </row>
    <row r="83" spans="1:6" ht="21.75" customHeight="1">
      <c r="A83" s="3" t="s">
        <v>658</v>
      </c>
      <c r="B83" s="5" t="s">
        <v>659</v>
      </c>
      <c r="C83" s="3" t="s">
        <v>136</v>
      </c>
      <c r="D83" s="3">
        <v>2</v>
      </c>
      <c r="E83" s="8"/>
      <c r="F83" s="3">
        <f t="shared" si="1"/>
        <v>0</v>
      </c>
    </row>
    <row r="84" spans="1:6" ht="21.75" customHeight="1">
      <c r="A84" s="3" t="s">
        <v>660</v>
      </c>
      <c r="B84" s="5" t="s">
        <v>661</v>
      </c>
      <c r="C84" s="3" t="s">
        <v>142</v>
      </c>
      <c r="D84" s="3">
        <v>2</v>
      </c>
      <c r="E84" s="8"/>
      <c r="F84" s="3">
        <f t="shared" si="1"/>
        <v>0</v>
      </c>
    </row>
    <row r="85" spans="1:6" ht="21.75" customHeight="1">
      <c r="A85" s="3" t="s">
        <v>662</v>
      </c>
      <c r="B85" s="5" t="s">
        <v>663</v>
      </c>
      <c r="C85" s="3" t="s">
        <v>87</v>
      </c>
      <c r="D85" s="3">
        <v>57</v>
      </c>
      <c r="E85" s="8"/>
      <c r="F85" s="3">
        <f t="shared" si="1"/>
        <v>0</v>
      </c>
    </row>
    <row r="86" spans="1:6" ht="21.75" customHeight="1">
      <c r="A86" s="3" t="s">
        <v>664</v>
      </c>
      <c r="B86" s="5" t="s">
        <v>665</v>
      </c>
      <c r="C86" s="3" t="s">
        <v>143</v>
      </c>
      <c r="D86" s="3">
        <v>57</v>
      </c>
      <c r="E86" s="8"/>
      <c r="F86" s="3">
        <f t="shared" si="1"/>
        <v>0</v>
      </c>
    </row>
    <row r="87" spans="1:6" ht="21.75" customHeight="1">
      <c r="A87" s="3" t="s">
        <v>666</v>
      </c>
      <c r="B87" s="5" t="s">
        <v>667</v>
      </c>
      <c r="C87" s="3" t="s">
        <v>143</v>
      </c>
      <c r="D87" s="3">
        <v>59</v>
      </c>
      <c r="E87" s="8"/>
      <c r="F87" s="3">
        <f t="shared" si="1"/>
        <v>0</v>
      </c>
    </row>
    <row r="88" spans="1:6" ht="21.75" customHeight="1">
      <c r="A88" s="3" t="s">
        <v>668</v>
      </c>
      <c r="B88" s="5" t="s">
        <v>669</v>
      </c>
      <c r="C88" s="3" t="s">
        <v>530</v>
      </c>
      <c r="D88" s="3">
        <v>2</v>
      </c>
      <c r="E88" s="8"/>
      <c r="F88" s="3">
        <f t="shared" si="1"/>
        <v>0</v>
      </c>
    </row>
    <row r="89" spans="1:6" ht="21.75" customHeight="1">
      <c r="A89" s="3" t="s">
        <v>670</v>
      </c>
      <c r="B89" s="5" t="s">
        <v>671</v>
      </c>
      <c r="C89" s="3" t="s">
        <v>143</v>
      </c>
      <c r="D89" s="3">
        <v>8</v>
      </c>
      <c r="E89" s="8"/>
      <c r="F89" s="3">
        <f t="shared" si="1"/>
        <v>0</v>
      </c>
    </row>
    <row r="90" spans="1:6" ht="21.75" customHeight="1">
      <c r="A90" s="3" t="s">
        <v>672</v>
      </c>
      <c r="B90" s="5" t="s">
        <v>673</v>
      </c>
      <c r="C90" s="3" t="s">
        <v>143</v>
      </c>
      <c r="D90" s="3">
        <v>8</v>
      </c>
      <c r="E90" s="8"/>
      <c r="F90" s="3">
        <f t="shared" si="1"/>
        <v>0</v>
      </c>
    </row>
    <row r="91" spans="1:6" ht="21.75" customHeight="1">
      <c r="A91" s="3" t="s">
        <v>674</v>
      </c>
      <c r="B91" s="5" t="s">
        <v>675</v>
      </c>
      <c r="C91" s="3" t="s">
        <v>143</v>
      </c>
      <c r="D91" s="3">
        <v>8</v>
      </c>
      <c r="E91" s="8"/>
      <c r="F91" s="3">
        <f t="shared" si="1"/>
        <v>0</v>
      </c>
    </row>
    <row r="92" spans="1:6" ht="21.75" customHeight="1">
      <c r="A92" s="3" t="s">
        <v>676</v>
      </c>
      <c r="B92" s="5" t="s">
        <v>677</v>
      </c>
      <c r="C92" s="3" t="s">
        <v>136</v>
      </c>
      <c r="D92" s="3">
        <v>1</v>
      </c>
      <c r="E92" s="8"/>
      <c r="F92" s="3">
        <f t="shared" si="1"/>
        <v>0</v>
      </c>
    </row>
    <row r="93" spans="1:6" ht="21.75" customHeight="1">
      <c r="A93" s="3" t="s">
        <v>678</v>
      </c>
      <c r="B93" s="5" t="s">
        <v>679</v>
      </c>
      <c r="C93" s="3" t="s">
        <v>13</v>
      </c>
      <c r="D93" s="3"/>
      <c r="E93" s="5"/>
      <c r="F93" s="3">
        <f t="shared" si="1"/>
      </c>
    </row>
    <row r="94" spans="1:6" ht="21.75" customHeight="1">
      <c r="A94" s="3" t="s">
        <v>680</v>
      </c>
      <c r="B94" s="5" t="s">
        <v>681</v>
      </c>
      <c r="C94" s="3" t="s">
        <v>682</v>
      </c>
      <c r="D94" s="3">
        <v>3</v>
      </c>
      <c r="E94" s="8"/>
      <c r="F94" s="3">
        <f t="shared" si="1"/>
        <v>0</v>
      </c>
    </row>
    <row r="95" spans="1:6" ht="21.75" customHeight="1">
      <c r="A95" s="3" t="s">
        <v>683</v>
      </c>
      <c r="B95" s="5" t="s">
        <v>684</v>
      </c>
      <c r="C95" s="3" t="s">
        <v>682</v>
      </c>
      <c r="D95" s="3">
        <v>3</v>
      </c>
      <c r="E95" s="8"/>
      <c r="F95" s="3">
        <f t="shared" si="1"/>
        <v>0</v>
      </c>
    </row>
    <row r="96" spans="1:6" ht="21.75" customHeight="1">
      <c r="A96" s="3" t="s">
        <v>685</v>
      </c>
      <c r="B96" s="5" t="s">
        <v>686</v>
      </c>
      <c r="C96" s="3" t="s">
        <v>682</v>
      </c>
      <c r="D96" s="3">
        <v>0.5</v>
      </c>
      <c r="E96" s="8"/>
      <c r="F96" s="3">
        <f t="shared" si="1"/>
        <v>0</v>
      </c>
    </row>
    <row r="97" spans="1:6" ht="21.75" customHeight="1">
      <c r="A97" s="3" t="s">
        <v>687</v>
      </c>
      <c r="B97" s="5" t="s">
        <v>138</v>
      </c>
      <c r="C97" s="3" t="s">
        <v>129</v>
      </c>
      <c r="D97" s="3">
        <v>118</v>
      </c>
      <c r="E97" s="8"/>
      <c r="F97" s="3">
        <f t="shared" si="1"/>
        <v>0</v>
      </c>
    </row>
    <row r="98" spans="1:6" ht="21.75" customHeight="1">
      <c r="A98" s="3" t="s">
        <v>688</v>
      </c>
      <c r="B98" s="5" t="s">
        <v>689</v>
      </c>
      <c r="C98" s="3" t="s">
        <v>143</v>
      </c>
      <c r="D98" s="3">
        <v>59</v>
      </c>
      <c r="E98" s="8"/>
      <c r="F98" s="3">
        <f t="shared" si="1"/>
        <v>0</v>
      </c>
    </row>
    <row r="99" spans="1:6" ht="21.75" customHeight="1">
      <c r="A99" s="3" t="s">
        <v>690</v>
      </c>
      <c r="B99" s="5" t="s">
        <v>145</v>
      </c>
      <c r="C99" s="3" t="s">
        <v>143</v>
      </c>
      <c r="D99" s="3">
        <v>59</v>
      </c>
      <c r="E99" s="8"/>
      <c r="F99" s="3">
        <f t="shared" si="1"/>
        <v>0</v>
      </c>
    </row>
    <row r="100" spans="1:6" ht="21.75" customHeight="1">
      <c r="A100" s="3" t="s">
        <v>691</v>
      </c>
      <c r="B100" s="5" t="s">
        <v>692</v>
      </c>
      <c r="C100" s="3" t="s">
        <v>682</v>
      </c>
      <c r="D100" s="3">
        <v>0.74</v>
      </c>
      <c r="E100" s="8"/>
      <c r="F100" s="3">
        <f t="shared" si="1"/>
        <v>0</v>
      </c>
    </row>
    <row r="101" spans="1:6" ht="21.75" customHeight="1">
      <c r="A101" s="3" t="s">
        <v>693</v>
      </c>
      <c r="B101" s="5" t="s">
        <v>694</v>
      </c>
      <c r="C101" s="3" t="s">
        <v>682</v>
      </c>
      <c r="D101" s="3">
        <v>0.36</v>
      </c>
      <c r="E101" s="8"/>
      <c r="F101" s="3">
        <f t="shared" si="1"/>
        <v>0</v>
      </c>
    </row>
    <row r="102" spans="1:6" ht="21.75" customHeight="1">
      <c r="A102" s="3" t="s">
        <v>695</v>
      </c>
      <c r="B102" s="5" t="s">
        <v>696</v>
      </c>
      <c r="C102" s="3" t="s">
        <v>682</v>
      </c>
      <c r="D102" s="3">
        <v>3.635</v>
      </c>
      <c r="E102" s="8"/>
      <c r="F102" s="3">
        <f t="shared" si="1"/>
        <v>0</v>
      </c>
    </row>
    <row r="103" spans="1:6" ht="21.75" customHeight="1">
      <c r="A103" s="3" t="s">
        <v>697</v>
      </c>
      <c r="B103" s="5" t="s">
        <v>698</v>
      </c>
      <c r="C103" s="3" t="s">
        <v>682</v>
      </c>
      <c r="D103" s="3">
        <v>3.635</v>
      </c>
      <c r="E103" s="8"/>
      <c r="F103" s="3">
        <f t="shared" si="1"/>
        <v>0</v>
      </c>
    </row>
    <row r="104" spans="1:6" ht="21.75" customHeight="1">
      <c r="A104" s="3" t="s">
        <v>699</v>
      </c>
      <c r="B104" s="5" t="s">
        <v>700</v>
      </c>
      <c r="C104" s="3" t="s">
        <v>682</v>
      </c>
      <c r="D104" s="3">
        <v>2.8</v>
      </c>
      <c r="E104" s="8"/>
      <c r="F104" s="3">
        <f t="shared" si="1"/>
        <v>0</v>
      </c>
    </row>
    <row r="105" spans="1:6" ht="21.75" customHeight="1">
      <c r="A105" s="3" t="s">
        <v>701</v>
      </c>
      <c r="B105" s="5" t="s">
        <v>702</v>
      </c>
      <c r="C105" s="3" t="s">
        <v>682</v>
      </c>
      <c r="D105" s="3">
        <v>0.44</v>
      </c>
      <c r="E105" s="8"/>
      <c r="F105" s="3">
        <f t="shared" si="1"/>
        <v>0</v>
      </c>
    </row>
    <row r="106" spans="1:6" ht="21.75" customHeight="1">
      <c r="A106" s="3" t="s">
        <v>703</v>
      </c>
      <c r="B106" s="5" t="s">
        <v>702</v>
      </c>
      <c r="C106" s="3" t="s">
        <v>682</v>
      </c>
      <c r="D106" s="3">
        <v>2.13</v>
      </c>
      <c r="E106" s="8"/>
      <c r="F106" s="3">
        <f t="shared" si="1"/>
        <v>0</v>
      </c>
    </row>
    <row r="107" spans="1:6" ht="21.75" customHeight="1">
      <c r="A107" s="3" t="s">
        <v>704</v>
      </c>
      <c r="B107" s="5" t="s">
        <v>702</v>
      </c>
      <c r="C107" s="3" t="s">
        <v>682</v>
      </c>
      <c r="D107" s="3">
        <v>1.46</v>
      </c>
      <c r="E107" s="8"/>
      <c r="F107" s="3">
        <f t="shared" si="1"/>
        <v>0</v>
      </c>
    </row>
    <row r="108" spans="1:6" ht="21.75" customHeight="1">
      <c r="A108" s="3" t="s">
        <v>705</v>
      </c>
      <c r="B108" s="5" t="s">
        <v>147</v>
      </c>
      <c r="C108" s="3" t="s">
        <v>682</v>
      </c>
      <c r="D108" s="3">
        <v>3</v>
      </c>
      <c r="E108" s="8"/>
      <c r="F108" s="3">
        <f t="shared" si="1"/>
        <v>0</v>
      </c>
    </row>
    <row r="109" spans="1:6" ht="21.75" customHeight="1">
      <c r="A109" s="3" t="s">
        <v>706</v>
      </c>
      <c r="B109" s="5" t="s">
        <v>147</v>
      </c>
      <c r="C109" s="3" t="s">
        <v>682</v>
      </c>
      <c r="D109" s="3">
        <v>0.3</v>
      </c>
      <c r="E109" s="8"/>
      <c r="F109" s="3">
        <f t="shared" si="1"/>
        <v>0</v>
      </c>
    </row>
    <row r="110" spans="1:6" ht="21.75" customHeight="1">
      <c r="A110" s="3" t="s">
        <v>707</v>
      </c>
      <c r="B110" s="5" t="s">
        <v>147</v>
      </c>
      <c r="C110" s="3" t="s">
        <v>682</v>
      </c>
      <c r="D110" s="3">
        <v>3.84</v>
      </c>
      <c r="E110" s="8"/>
      <c r="F110" s="3">
        <f t="shared" si="1"/>
        <v>0</v>
      </c>
    </row>
    <row r="111" spans="1:6" ht="21.75" customHeight="1">
      <c r="A111" s="3" t="s">
        <v>708</v>
      </c>
      <c r="B111" s="5" t="s">
        <v>147</v>
      </c>
      <c r="C111" s="3" t="s">
        <v>682</v>
      </c>
      <c r="D111" s="3">
        <v>8.41</v>
      </c>
      <c r="E111" s="8"/>
      <c r="F111" s="3">
        <f t="shared" si="1"/>
        <v>0</v>
      </c>
    </row>
    <row r="112" spans="1:6" ht="21.75" customHeight="1">
      <c r="A112" s="3" t="s">
        <v>709</v>
      </c>
      <c r="B112" s="5" t="s">
        <v>147</v>
      </c>
      <c r="C112" s="3" t="s">
        <v>682</v>
      </c>
      <c r="D112" s="3">
        <v>0.75</v>
      </c>
      <c r="E112" s="8"/>
      <c r="F112" s="3">
        <f t="shared" si="1"/>
        <v>0</v>
      </c>
    </row>
    <row r="113" spans="1:6" ht="21.75" customHeight="1">
      <c r="A113" s="3" t="s">
        <v>710</v>
      </c>
      <c r="B113" s="5" t="s">
        <v>711</v>
      </c>
      <c r="C113" s="3" t="s">
        <v>682</v>
      </c>
      <c r="D113" s="3">
        <v>6.18</v>
      </c>
      <c r="E113" s="8"/>
      <c r="F113" s="3">
        <f t="shared" si="1"/>
        <v>0</v>
      </c>
    </row>
    <row r="114" spans="1:6" ht="21.75" customHeight="1">
      <c r="A114" s="3" t="s">
        <v>712</v>
      </c>
      <c r="B114" s="5" t="s">
        <v>713</v>
      </c>
      <c r="C114" s="3" t="s">
        <v>143</v>
      </c>
      <c r="D114" s="3">
        <v>276</v>
      </c>
      <c r="E114" s="8"/>
      <c r="F114" s="3">
        <f t="shared" si="1"/>
        <v>0</v>
      </c>
    </row>
    <row r="115" spans="1:6" ht="21.75" customHeight="1">
      <c r="A115" s="3" t="s">
        <v>714</v>
      </c>
      <c r="B115" s="5" t="s">
        <v>715</v>
      </c>
      <c r="C115" s="3" t="s">
        <v>682</v>
      </c>
      <c r="D115" s="3">
        <v>1.76</v>
      </c>
      <c r="E115" s="8"/>
      <c r="F115" s="3">
        <f t="shared" si="1"/>
        <v>0</v>
      </c>
    </row>
    <row r="116" spans="1:6" ht="21.75" customHeight="1">
      <c r="A116" s="3" t="s">
        <v>716</v>
      </c>
      <c r="B116" s="5" t="s">
        <v>717</v>
      </c>
      <c r="C116" s="3" t="s">
        <v>128</v>
      </c>
      <c r="D116" s="3">
        <v>40</v>
      </c>
      <c r="E116" s="8"/>
      <c r="F116" s="3">
        <f t="shared" si="1"/>
        <v>0</v>
      </c>
    </row>
    <row r="117" spans="1:6" ht="21.75" customHeight="1">
      <c r="A117" s="3" t="s">
        <v>718</v>
      </c>
      <c r="B117" s="5" t="s">
        <v>719</v>
      </c>
      <c r="C117" s="3" t="s">
        <v>87</v>
      </c>
      <c r="D117" s="3">
        <v>8</v>
      </c>
      <c r="E117" s="8"/>
      <c r="F117" s="3">
        <f t="shared" si="1"/>
        <v>0</v>
      </c>
    </row>
    <row r="118" spans="1:6" ht="21.75" customHeight="1">
      <c r="A118" s="3" t="s">
        <v>720</v>
      </c>
      <c r="B118" s="5" t="s">
        <v>721</v>
      </c>
      <c r="C118" s="3" t="s">
        <v>87</v>
      </c>
      <c r="D118" s="3">
        <v>11</v>
      </c>
      <c r="E118" s="8"/>
      <c r="F118" s="3">
        <f t="shared" si="1"/>
        <v>0</v>
      </c>
    </row>
    <row r="119" spans="1:6" ht="21.75" customHeight="1">
      <c r="A119" s="3" t="s">
        <v>722</v>
      </c>
      <c r="B119" s="5" t="s">
        <v>723</v>
      </c>
      <c r="C119" s="3" t="s">
        <v>87</v>
      </c>
      <c r="D119" s="3">
        <v>7</v>
      </c>
      <c r="E119" s="8"/>
      <c r="F119" s="3">
        <f t="shared" si="1"/>
        <v>0</v>
      </c>
    </row>
    <row r="120" spans="1:6" ht="21.75" customHeight="1">
      <c r="A120" s="3" t="s">
        <v>724</v>
      </c>
      <c r="B120" s="5" t="s">
        <v>725</v>
      </c>
      <c r="C120" s="3" t="s">
        <v>682</v>
      </c>
      <c r="D120" s="3">
        <v>1</v>
      </c>
      <c r="E120" s="8"/>
      <c r="F120" s="3">
        <f t="shared" si="1"/>
        <v>0</v>
      </c>
    </row>
    <row r="121" spans="1:6" ht="21.75" customHeight="1">
      <c r="A121" s="3" t="s">
        <v>726</v>
      </c>
      <c r="B121" s="5" t="s">
        <v>727</v>
      </c>
      <c r="C121" s="3" t="s">
        <v>682</v>
      </c>
      <c r="D121" s="3">
        <v>8</v>
      </c>
      <c r="E121" s="8"/>
      <c r="F121" s="3">
        <f t="shared" si="1"/>
        <v>0</v>
      </c>
    </row>
    <row r="122" spans="1:6" ht="21.75" customHeight="1">
      <c r="A122" s="3" t="s">
        <v>728</v>
      </c>
      <c r="B122" s="5" t="s">
        <v>729</v>
      </c>
      <c r="C122" s="3" t="s">
        <v>682</v>
      </c>
      <c r="D122" s="3">
        <v>0.3</v>
      </c>
      <c r="E122" s="8"/>
      <c r="F122" s="3">
        <f t="shared" si="1"/>
        <v>0</v>
      </c>
    </row>
    <row r="123" spans="1:6" ht="21.75" customHeight="1">
      <c r="A123" s="3" t="s">
        <v>730</v>
      </c>
      <c r="B123" s="5" t="s">
        <v>731</v>
      </c>
      <c r="C123" s="3" t="s">
        <v>87</v>
      </c>
      <c r="D123" s="3">
        <v>3550</v>
      </c>
      <c r="E123" s="8"/>
      <c r="F123" s="3">
        <f t="shared" si="1"/>
        <v>0</v>
      </c>
    </row>
    <row r="124" spans="1:6" ht="21.75" customHeight="1">
      <c r="A124" s="3" t="s">
        <v>732</v>
      </c>
      <c r="B124" s="5" t="s">
        <v>731</v>
      </c>
      <c r="C124" s="3" t="s">
        <v>87</v>
      </c>
      <c r="D124" s="3">
        <v>3550</v>
      </c>
      <c r="E124" s="8"/>
      <c r="F124" s="3">
        <f t="shared" si="1"/>
        <v>0</v>
      </c>
    </row>
    <row r="125" spans="1:6" ht="21.75" customHeight="1">
      <c r="A125" s="3" t="s">
        <v>733</v>
      </c>
      <c r="B125" s="5" t="s">
        <v>152</v>
      </c>
      <c r="C125" s="3" t="s">
        <v>682</v>
      </c>
      <c r="D125" s="3">
        <v>3.635</v>
      </c>
      <c r="E125" s="8"/>
      <c r="F125" s="3">
        <f t="shared" si="1"/>
        <v>0</v>
      </c>
    </row>
    <row r="126" spans="1:6" ht="24.75" customHeight="1">
      <c r="A126" s="58" t="s">
        <v>734</v>
      </c>
      <c r="B126" s="58"/>
      <c r="C126" s="58"/>
      <c r="D126" s="58"/>
      <c r="E126" s="58"/>
      <c r="F126" s="36">
        <f>ROUND(SUM(F5:F125),0)</f>
        <v>0</v>
      </c>
    </row>
  </sheetData>
  <sheetProtection password="C649" sheet="1" formatColumns="0" formatRows="0"/>
  <mergeCells count="4">
    <mergeCell ref="A1:F1"/>
    <mergeCell ref="A2:F2"/>
    <mergeCell ref="A3:F3"/>
    <mergeCell ref="A126:E12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8.xml><?xml version="1.0" encoding="utf-8"?>
<worksheet xmlns="http://schemas.openxmlformats.org/spreadsheetml/2006/main" xmlns:r="http://schemas.openxmlformats.org/officeDocument/2006/relationships">
  <sheetPr>
    <tabColor theme="6"/>
  </sheetPr>
  <dimension ref="A1:F62"/>
  <sheetViews>
    <sheetView showZeros="0" tabSelected="1" view="pageBreakPreview" zoomScale="85" zoomScaleSheetLayoutView="85" zoomScalePageLayoutView="0" workbookViewId="0" topLeftCell="A1">
      <selection activeCell="F14" sqref="F14"/>
    </sheetView>
  </sheetViews>
  <sheetFormatPr defaultColWidth="8.00390625" defaultRowHeight="14.25"/>
  <cols>
    <col min="1" max="1" width="7.625" style="29" customWidth="1"/>
    <col min="2" max="2" width="28.625" style="33"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4" t="s">
        <v>1157</v>
      </c>
      <c r="B2" s="54"/>
      <c r="C2" s="54"/>
      <c r="D2" s="54"/>
      <c r="E2" s="54"/>
      <c r="F2" s="54"/>
    </row>
    <row r="3" spans="1:6" s="41" customFormat="1" ht="24.75" customHeight="1">
      <c r="A3" s="47" t="s">
        <v>1167</v>
      </c>
      <c r="B3" s="47"/>
      <c r="C3" s="47"/>
      <c r="D3" s="47"/>
      <c r="E3" s="47"/>
      <c r="F3" s="47"/>
    </row>
    <row r="4" spans="1:6" s="41" customFormat="1" ht="21.75" customHeight="1">
      <c r="A4" s="6" t="s">
        <v>1182</v>
      </c>
      <c r="B4" s="6" t="s">
        <v>1183</v>
      </c>
      <c r="C4" s="6" t="s">
        <v>1184</v>
      </c>
      <c r="D4" s="6" t="s">
        <v>1152</v>
      </c>
      <c r="E4" s="6" t="s">
        <v>1153</v>
      </c>
      <c r="F4" s="6" t="s">
        <v>1181</v>
      </c>
    </row>
    <row r="5" spans="1:6" ht="21.75" customHeight="1">
      <c r="A5" s="3" t="s">
        <v>735</v>
      </c>
      <c r="B5" s="5" t="s">
        <v>736</v>
      </c>
      <c r="C5" s="3" t="s">
        <v>13</v>
      </c>
      <c r="D5" s="3"/>
      <c r="E5" s="36"/>
      <c r="F5" s="36">
        <f>IF(D5="","",ROUND(ROUND(E5,2)*D5,0))</f>
      </c>
    </row>
    <row r="6" spans="1:6" ht="21.75" customHeight="1">
      <c r="A6" s="3" t="s">
        <v>737</v>
      </c>
      <c r="B6" s="5" t="s">
        <v>738</v>
      </c>
      <c r="C6" s="3" t="s">
        <v>13</v>
      </c>
      <c r="D6" s="3"/>
      <c r="E6" s="36"/>
      <c r="F6" s="36">
        <f aca="true" t="shared" si="0" ref="F6:F61">IF(D6="","",ROUND(ROUND(E6,2)*D6,0))</f>
      </c>
    </row>
    <row r="7" spans="1:6" ht="21.75" customHeight="1">
      <c r="A7" s="3" t="s">
        <v>14</v>
      </c>
      <c r="B7" s="5" t="s">
        <v>739</v>
      </c>
      <c r="C7" s="3" t="s">
        <v>128</v>
      </c>
      <c r="D7" s="3">
        <v>133</v>
      </c>
      <c r="E7" s="37"/>
      <c r="F7" s="36">
        <f t="shared" si="0"/>
        <v>0</v>
      </c>
    </row>
    <row r="8" spans="1:6" ht="21.75" customHeight="1">
      <c r="A8" s="3" t="s">
        <v>740</v>
      </c>
      <c r="B8" s="5" t="s">
        <v>741</v>
      </c>
      <c r="C8" s="3"/>
      <c r="D8" s="3"/>
      <c r="E8" s="36"/>
      <c r="F8" s="36">
        <f t="shared" si="0"/>
      </c>
    </row>
    <row r="9" spans="1:6" ht="21.75" customHeight="1">
      <c r="A9" s="3" t="s">
        <v>14</v>
      </c>
      <c r="B9" s="5" t="s">
        <v>742</v>
      </c>
      <c r="C9" s="3" t="s">
        <v>64</v>
      </c>
      <c r="D9" s="3">
        <v>114105.476</v>
      </c>
      <c r="E9" s="37"/>
      <c r="F9" s="36">
        <f t="shared" si="0"/>
        <v>0</v>
      </c>
    </row>
    <row r="10" spans="1:6" ht="21.75" customHeight="1">
      <c r="A10" s="3" t="s">
        <v>17</v>
      </c>
      <c r="B10" s="5" t="s">
        <v>743</v>
      </c>
      <c r="C10" s="3" t="s">
        <v>64</v>
      </c>
      <c r="D10" s="3">
        <v>256</v>
      </c>
      <c r="E10" s="37"/>
      <c r="F10" s="36">
        <f t="shared" si="0"/>
        <v>0</v>
      </c>
    </row>
    <row r="11" spans="1:6" ht="21.75" customHeight="1">
      <c r="A11" s="3" t="s">
        <v>66</v>
      </c>
      <c r="B11" s="5" t="s">
        <v>744</v>
      </c>
      <c r="C11" s="3" t="s">
        <v>64</v>
      </c>
      <c r="D11" s="3">
        <v>3136.35</v>
      </c>
      <c r="E11" s="37"/>
      <c r="F11" s="36">
        <f t="shared" si="0"/>
        <v>0</v>
      </c>
    </row>
    <row r="12" spans="1:6" ht="21.75" customHeight="1">
      <c r="A12" s="3" t="s">
        <v>62</v>
      </c>
      <c r="B12" s="5" t="s">
        <v>745</v>
      </c>
      <c r="C12" s="3" t="s">
        <v>48</v>
      </c>
      <c r="D12" s="3">
        <v>134.95</v>
      </c>
      <c r="E12" s="37"/>
      <c r="F12" s="36">
        <f t="shared" si="0"/>
        <v>0</v>
      </c>
    </row>
    <row r="13" spans="1:6" ht="21.75" customHeight="1">
      <c r="A13" s="3" t="s">
        <v>63</v>
      </c>
      <c r="B13" s="5" t="s">
        <v>746</v>
      </c>
      <c r="C13" s="3" t="s">
        <v>48</v>
      </c>
      <c r="D13" s="3">
        <v>4148.88</v>
      </c>
      <c r="E13" s="37"/>
      <c r="F13" s="36">
        <f t="shared" si="0"/>
        <v>0</v>
      </c>
    </row>
    <row r="14" spans="1:6" ht="21.75" customHeight="1">
      <c r="A14" s="3" t="s">
        <v>67</v>
      </c>
      <c r="B14" s="5" t="s">
        <v>52</v>
      </c>
      <c r="C14" s="3" t="s">
        <v>48</v>
      </c>
      <c r="D14" s="3">
        <v>79200</v>
      </c>
      <c r="E14" s="37"/>
      <c r="F14" s="36">
        <f t="shared" si="0"/>
        <v>0</v>
      </c>
    </row>
    <row r="15" spans="1:6" ht="21.75" customHeight="1">
      <c r="A15" s="3" t="s">
        <v>59</v>
      </c>
      <c r="B15" s="5" t="s">
        <v>747</v>
      </c>
      <c r="C15" s="3" t="s">
        <v>48</v>
      </c>
      <c r="D15" s="3">
        <v>75051.12</v>
      </c>
      <c r="E15" s="37"/>
      <c r="F15" s="36">
        <f t="shared" si="0"/>
        <v>0</v>
      </c>
    </row>
    <row r="16" spans="1:6" ht="21.75" customHeight="1">
      <c r="A16" s="3" t="s">
        <v>180</v>
      </c>
      <c r="B16" s="5" t="s">
        <v>748</v>
      </c>
      <c r="C16" s="3" t="s">
        <v>0</v>
      </c>
      <c r="D16" s="3">
        <v>20444.119</v>
      </c>
      <c r="E16" s="37"/>
      <c r="F16" s="36">
        <f t="shared" si="0"/>
        <v>0</v>
      </c>
    </row>
    <row r="17" spans="1:6" ht="21.75" customHeight="1">
      <c r="A17" s="3" t="s">
        <v>134</v>
      </c>
      <c r="B17" s="5" t="s">
        <v>749</v>
      </c>
      <c r="C17" s="3" t="s">
        <v>13</v>
      </c>
      <c r="D17" s="3"/>
      <c r="E17" s="36"/>
      <c r="F17" s="36">
        <f t="shared" si="0"/>
      </c>
    </row>
    <row r="18" spans="1:6" ht="21.75" customHeight="1">
      <c r="A18" s="3" t="s">
        <v>750</v>
      </c>
      <c r="B18" s="5" t="s">
        <v>751</v>
      </c>
      <c r="C18" s="3" t="s">
        <v>13</v>
      </c>
      <c r="D18" s="3"/>
      <c r="E18" s="36"/>
      <c r="F18" s="36">
        <f t="shared" si="0"/>
      </c>
    </row>
    <row r="19" spans="1:6" ht="21.75" customHeight="1">
      <c r="A19" s="3" t="s">
        <v>14</v>
      </c>
      <c r="B19" s="5" t="s">
        <v>752</v>
      </c>
      <c r="C19" s="3" t="s">
        <v>64</v>
      </c>
      <c r="D19" s="3">
        <v>127000</v>
      </c>
      <c r="E19" s="37"/>
      <c r="F19" s="36">
        <f t="shared" si="0"/>
        <v>0</v>
      </c>
    </row>
    <row r="20" spans="1:6" ht="21.75" customHeight="1">
      <c r="A20" s="3" t="s">
        <v>17</v>
      </c>
      <c r="B20" s="5" t="s">
        <v>753</v>
      </c>
      <c r="C20" s="3" t="s">
        <v>64</v>
      </c>
      <c r="D20" s="3">
        <v>500</v>
      </c>
      <c r="E20" s="37"/>
      <c r="F20" s="36">
        <f t="shared" si="0"/>
        <v>0</v>
      </c>
    </row>
    <row r="21" spans="1:6" ht="21.75" customHeight="1">
      <c r="A21" s="3" t="s">
        <v>137</v>
      </c>
      <c r="B21" s="5" t="s">
        <v>754</v>
      </c>
      <c r="C21" s="3" t="s">
        <v>13</v>
      </c>
      <c r="D21" s="3"/>
      <c r="E21" s="36"/>
      <c r="F21" s="36">
        <f t="shared" si="0"/>
      </c>
    </row>
    <row r="22" spans="1:6" ht="21.75" customHeight="1">
      <c r="A22" s="3" t="s">
        <v>755</v>
      </c>
      <c r="B22" s="5" t="s">
        <v>756</v>
      </c>
      <c r="C22" s="3" t="s">
        <v>87</v>
      </c>
      <c r="D22" s="3">
        <v>42</v>
      </c>
      <c r="E22" s="37"/>
      <c r="F22" s="36">
        <f t="shared" si="0"/>
        <v>0</v>
      </c>
    </row>
    <row r="23" spans="1:6" ht="21.75" customHeight="1">
      <c r="A23" s="3" t="s">
        <v>757</v>
      </c>
      <c r="B23" s="5" t="s">
        <v>758</v>
      </c>
      <c r="C23" s="3" t="s">
        <v>381</v>
      </c>
      <c r="D23" s="3">
        <v>10</v>
      </c>
      <c r="E23" s="37"/>
      <c r="F23" s="36">
        <f t="shared" si="0"/>
        <v>0</v>
      </c>
    </row>
    <row r="24" spans="1:6" ht="21.75" customHeight="1">
      <c r="A24" s="3" t="s">
        <v>759</v>
      </c>
      <c r="B24" s="5" t="s">
        <v>760</v>
      </c>
      <c r="C24" s="3" t="s">
        <v>682</v>
      </c>
      <c r="D24" s="3">
        <v>33.8</v>
      </c>
      <c r="E24" s="37"/>
      <c r="F24" s="36">
        <f t="shared" si="0"/>
        <v>0</v>
      </c>
    </row>
    <row r="25" spans="1:6" ht="21.75" customHeight="1">
      <c r="A25" s="3" t="s">
        <v>761</v>
      </c>
      <c r="B25" s="5" t="s">
        <v>762</v>
      </c>
      <c r="C25" s="3" t="s">
        <v>48</v>
      </c>
      <c r="D25" s="3">
        <v>1500</v>
      </c>
      <c r="E25" s="37"/>
      <c r="F25" s="36">
        <f t="shared" si="0"/>
        <v>0</v>
      </c>
    </row>
    <row r="26" spans="1:6" ht="21.75" customHeight="1">
      <c r="A26" s="3" t="s">
        <v>763</v>
      </c>
      <c r="B26" s="5" t="s">
        <v>764</v>
      </c>
      <c r="C26" s="3" t="s">
        <v>48</v>
      </c>
      <c r="D26" s="3">
        <v>20250</v>
      </c>
      <c r="E26" s="37"/>
      <c r="F26" s="36">
        <f t="shared" si="0"/>
        <v>0</v>
      </c>
    </row>
    <row r="27" spans="1:6" ht="21.75" customHeight="1">
      <c r="A27" s="3" t="s">
        <v>765</v>
      </c>
      <c r="B27" s="5" t="s">
        <v>766</v>
      </c>
      <c r="C27" s="3" t="s">
        <v>48</v>
      </c>
      <c r="D27" s="3">
        <v>18750</v>
      </c>
      <c r="E27" s="37"/>
      <c r="F27" s="36">
        <f t="shared" si="0"/>
        <v>0</v>
      </c>
    </row>
    <row r="28" spans="1:6" ht="21.75" customHeight="1">
      <c r="A28" s="3" t="s">
        <v>767</v>
      </c>
      <c r="B28" s="5" t="s">
        <v>768</v>
      </c>
      <c r="C28" s="3" t="s">
        <v>0</v>
      </c>
      <c r="D28" s="3">
        <v>15000</v>
      </c>
      <c r="E28" s="37"/>
      <c r="F28" s="36">
        <f t="shared" si="0"/>
        <v>0</v>
      </c>
    </row>
    <row r="29" spans="1:6" ht="21.75" customHeight="1">
      <c r="A29" s="3" t="s">
        <v>139</v>
      </c>
      <c r="B29" s="5" t="s">
        <v>769</v>
      </c>
      <c r="C29" s="3" t="s">
        <v>13</v>
      </c>
      <c r="D29" s="3"/>
      <c r="E29" s="36"/>
      <c r="F29" s="36">
        <f t="shared" si="0"/>
      </c>
    </row>
    <row r="30" spans="1:6" ht="21.75" customHeight="1">
      <c r="A30" s="3" t="s">
        <v>770</v>
      </c>
      <c r="B30" s="5" t="s">
        <v>771</v>
      </c>
      <c r="C30" s="3" t="s">
        <v>136</v>
      </c>
      <c r="D30" s="3">
        <v>8</v>
      </c>
      <c r="E30" s="37"/>
      <c r="F30" s="36">
        <f t="shared" si="0"/>
        <v>0</v>
      </c>
    </row>
    <row r="31" spans="1:6" ht="21.75" customHeight="1">
      <c r="A31" s="3" t="s">
        <v>772</v>
      </c>
      <c r="B31" s="5" t="s">
        <v>773</v>
      </c>
      <c r="C31" s="3" t="s">
        <v>87</v>
      </c>
      <c r="D31" s="3">
        <v>2</v>
      </c>
      <c r="E31" s="37"/>
      <c r="F31" s="36">
        <f t="shared" si="0"/>
        <v>0</v>
      </c>
    </row>
    <row r="32" spans="1:6" ht="21.75" customHeight="1">
      <c r="A32" s="3" t="s">
        <v>774</v>
      </c>
      <c r="B32" s="5" t="s">
        <v>775</v>
      </c>
      <c r="C32" s="3" t="s">
        <v>87</v>
      </c>
      <c r="D32" s="3">
        <v>2</v>
      </c>
      <c r="E32" s="37"/>
      <c r="F32" s="36">
        <f t="shared" si="0"/>
        <v>0</v>
      </c>
    </row>
    <row r="33" spans="1:6" ht="21.75" customHeight="1">
      <c r="A33" s="3" t="s">
        <v>776</v>
      </c>
      <c r="B33" s="5" t="s">
        <v>777</v>
      </c>
      <c r="C33" s="3" t="s">
        <v>87</v>
      </c>
      <c r="D33" s="3">
        <v>2</v>
      </c>
      <c r="E33" s="37"/>
      <c r="F33" s="36">
        <f t="shared" si="0"/>
        <v>0</v>
      </c>
    </row>
    <row r="34" spans="1:6" ht="21.75" customHeight="1">
      <c r="A34" s="3" t="s">
        <v>778</v>
      </c>
      <c r="B34" s="5" t="s">
        <v>779</v>
      </c>
      <c r="C34" s="3" t="s">
        <v>87</v>
      </c>
      <c r="D34" s="3">
        <v>2</v>
      </c>
      <c r="E34" s="37"/>
      <c r="F34" s="36">
        <f t="shared" si="0"/>
        <v>0</v>
      </c>
    </row>
    <row r="35" spans="1:6" ht="21.75" customHeight="1">
      <c r="A35" s="3" t="s">
        <v>780</v>
      </c>
      <c r="B35" s="5" t="s">
        <v>781</v>
      </c>
      <c r="C35" s="3" t="s">
        <v>87</v>
      </c>
      <c r="D35" s="3">
        <v>4</v>
      </c>
      <c r="E35" s="37"/>
      <c r="F35" s="36">
        <f t="shared" si="0"/>
        <v>0</v>
      </c>
    </row>
    <row r="36" spans="1:6" ht="21.75" customHeight="1">
      <c r="A36" s="3" t="s">
        <v>782</v>
      </c>
      <c r="B36" s="5" t="s">
        <v>566</v>
      </c>
      <c r="C36" s="3" t="s">
        <v>87</v>
      </c>
      <c r="D36" s="3">
        <v>2</v>
      </c>
      <c r="E36" s="37"/>
      <c r="F36" s="36">
        <f t="shared" si="0"/>
        <v>0</v>
      </c>
    </row>
    <row r="37" spans="1:6" ht="21.75" customHeight="1">
      <c r="A37" s="3" t="s">
        <v>783</v>
      </c>
      <c r="B37" s="5" t="s">
        <v>784</v>
      </c>
      <c r="C37" s="3" t="s">
        <v>87</v>
      </c>
      <c r="D37" s="3">
        <v>4</v>
      </c>
      <c r="E37" s="37"/>
      <c r="F37" s="36">
        <f t="shared" si="0"/>
        <v>0</v>
      </c>
    </row>
    <row r="38" spans="1:6" ht="21.75" customHeight="1">
      <c r="A38" s="3" t="s">
        <v>785</v>
      </c>
      <c r="B38" s="5" t="s">
        <v>568</v>
      </c>
      <c r="C38" s="3" t="s">
        <v>87</v>
      </c>
      <c r="D38" s="3">
        <v>4</v>
      </c>
      <c r="E38" s="37"/>
      <c r="F38" s="36">
        <f t="shared" si="0"/>
        <v>0</v>
      </c>
    </row>
    <row r="39" spans="1:6" ht="21.75" customHeight="1">
      <c r="A39" s="3" t="s">
        <v>786</v>
      </c>
      <c r="B39" s="5" t="s">
        <v>787</v>
      </c>
      <c r="C39" s="3" t="s">
        <v>87</v>
      </c>
      <c r="D39" s="3">
        <v>2</v>
      </c>
      <c r="E39" s="37"/>
      <c r="F39" s="36">
        <f t="shared" si="0"/>
        <v>0</v>
      </c>
    </row>
    <row r="40" spans="1:6" ht="21.75" customHeight="1">
      <c r="A40" s="3" t="s">
        <v>788</v>
      </c>
      <c r="B40" s="5" t="s">
        <v>789</v>
      </c>
      <c r="C40" s="3" t="s">
        <v>87</v>
      </c>
      <c r="D40" s="3">
        <v>29</v>
      </c>
      <c r="E40" s="37"/>
      <c r="F40" s="36">
        <f t="shared" si="0"/>
        <v>0</v>
      </c>
    </row>
    <row r="41" spans="1:6" ht="21.75" customHeight="1">
      <c r="A41" s="3" t="s">
        <v>790</v>
      </c>
      <c r="B41" s="5" t="s">
        <v>791</v>
      </c>
      <c r="C41" s="3" t="s">
        <v>87</v>
      </c>
      <c r="D41" s="3">
        <v>2</v>
      </c>
      <c r="E41" s="37"/>
      <c r="F41" s="36">
        <f t="shared" si="0"/>
        <v>0</v>
      </c>
    </row>
    <row r="42" spans="1:6" ht="21.75" customHeight="1">
      <c r="A42" s="3" t="s">
        <v>792</v>
      </c>
      <c r="B42" s="5" t="s">
        <v>145</v>
      </c>
      <c r="C42" s="3" t="s">
        <v>87</v>
      </c>
      <c r="D42" s="3">
        <v>29</v>
      </c>
      <c r="E42" s="37"/>
      <c r="F42" s="36">
        <f t="shared" si="0"/>
        <v>0</v>
      </c>
    </row>
    <row r="43" spans="1:6" ht="21.75" customHeight="1">
      <c r="A43" s="3" t="s">
        <v>793</v>
      </c>
      <c r="B43" s="5" t="s">
        <v>794</v>
      </c>
      <c r="C43" s="3" t="s">
        <v>87</v>
      </c>
      <c r="D43" s="3">
        <v>29</v>
      </c>
      <c r="E43" s="37"/>
      <c r="F43" s="36">
        <f t="shared" si="0"/>
        <v>0</v>
      </c>
    </row>
    <row r="44" spans="1:6" ht="21.75" customHeight="1">
      <c r="A44" s="3" t="s">
        <v>795</v>
      </c>
      <c r="B44" s="5" t="s">
        <v>796</v>
      </c>
      <c r="C44" s="3" t="s">
        <v>87</v>
      </c>
      <c r="D44" s="3">
        <v>2</v>
      </c>
      <c r="E44" s="37"/>
      <c r="F44" s="36">
        <f t="shared" si="0"/>
        <v>0</v>
      </c>
    </row>
    <row r="45" spans="1:6" ht="21.75" customHeight="1">
      <c r="A45" s="3" t="s">
        <v>797</v>
      </c>
      <c r="B45" s="5" t="s">
        <v>798</v>
      </c>
      <c r="C45" s="3" t="s">
        <v>133</v>
      </c>
      <c r="D45" s="3">
        <v>2</v>
      </c>
      <c r="E45" s="37"/>
      <c r="F45" s="36">
        <f t="shared" si="0"/>
        <v>0</v>
      </c>
    </row>
    <row r="46" spans="1:6" ht="21.75" customHeight="1">
      <c r="A46" s="3" t="s">
        <v>799</v>
      </c>
      <c r="B46" s="5" t="s">
        <v>148</v>
      </c>
      <c r="C46" s="3" t="s">
        <v>128</v>
      </c>
      <c r="D46" s="3">
        <v>35</v>
      </c>
      <c r="E46" s="37"/>
      <c r="F46" s="36">
        <f t="shared" si="0"/>
        <v>0</v>
      </c>
    </row>
    <row r="47" spans="1:6" ht="21.75" customHeight="1">
      <c r="A47" s="3" t="s">
        <v>800</v>
      </c>
      <c r="B47" s="5" t="s">
        <v>801</v>
      </c>
      <c r="C47" s="3" t="s">
        <v>87</v>
      </c>
      <c r="D47" s="3">
        <v>2</v>
      </c>
      <c r="E47" s="37"/>
      <c r="F47" s="36">
        <f t="shared" si="0"/>
        <v>0</v>
      </c>
    </row>
    <row r="48" spans="1:6" ht="21.75" customHeight="1">
      <c r="A48" s="3" t="s">
        <v>802</v>
      </c>
      <c r="B48" s="5" t="s">
        <v>803</v>
      </c>
      <c r="C48" s="3" t="s">
        <v>142</v>
      </c>
      <c r="D48" s="3">
        <v>2</v>
      </c>
      <c r="E48" s="37"/>
      <c r="F48" s="36">
        <f t="shared" si="0"/>
        <v>0</v>
      </c>
    </row>
    <row r="49" spans="1:6" ht="21.75" customHeight="1">
      <c r="A49" s="3" t="s">
        <v>804</v>
      </c>
      <c r="B49" s="5" t="s">
        <v>805</v>
      </c>
      <c r="C49" s="3" t="s">
        <v>142</v>
      </c>
      <c r="D49" s="3">
        <v>2</v>
      </c>
      <c r="E49" s="37"/>
      <c r="F49" s="36">
        <f t="shared" si="0"/>
        <v>0</v>
      </c>
    </row>
    <row r="50" spans="1:6" ht="21.75" customHeight="1">
      <c r="A50" s="3" t="s">
        <v>140</v>
      </c>
      <c r="B50" s="5" t="s">
        <v>806</v>
      </c>
      <c r="C50" s="3" t="s">
        <v>13</v>
      </c>
      <c r="D50" s="3"/>
      <c r="E50" s="36"/>
      <c r="F50" s="36">
        <f t="shared" si="0"/>
      </c>
    </row>
    <row r="51" spans="1:6" ht="21.75" customHeight="1">
      <c r="A51" s="3" t="s">
        <v>807</v>
      </c>
      <c r="B51" s="5" t="s">
        <v>808</v>
      </c>
      <c r="C51" s="3" t="s">
        <v>87</v>
      </c>
      <c r="D51" s="3">
        <v>29</v>
      </c>
      <c r="E51" s="37"/>
      <c r="F51" s="36">
        <f t="shared" si="0"/>
        <v>0</v>
      </c>
    </row>
    <row r="52" spans="1:6" ht="21.75" customHeight="1">
      <c r="A52" s="3" t="s">
        <v>809</v>
      </c>
      <c r="B52" s="5" t="s">
        <v>810</v>
      </c>
      <c r="C52" s="3" t="s">
        <v>87</v>
      </c>
      <c r="D52" s="3">
        <v>5</v>
      </c>
      <c r="E52" s="37"/>
      <c r="F52" s="36">
        <f t="shared" si="0"/>
        <v>0</v>
      </c>
    </row>
    <row r="53" spans="1:6" ht="21.75" customHeight="1">
      <c r="A53" s="3" t="s">
        <v>811</v>
      </c>
      <c r="B53" s="5" t="s">
        <v>812</v>
      </c>
      <c r="C53" s="3" t="s">
        <v>87</v>
      </c>
      <c r="D53" s="3">
        <v>2</v>
      </c>
      <c r="E53" s="37"/>
      <c r="F53" s="36">
        <f t="shared" si="0"/>
        <v>0</v>
      </c>
    </row>
    <row r="54" spans="1:6" ht="21.75" customHeight="1">
      <c r="A54" s="3" t="s">
        <v>813</v>
      </c>
      <c r="B54" s="5" t="s">
        <v>814</v>
      </c>
      <c r="C54" s="3" t="s">
        <v>682</v>
      </c>
      <c r="D54" s="3">
        <v>2</v>
      </c>
      <c r="E54" s="37"/>
      <c r="F54" s="36">
        <f t="shared" si="0"/>
        <v>0</v>
      </c>
    </row>
    <row r="55" spans="1:6" ht="21.75" customHeight="1">
      <c r="A55" s="3" t="s">
        <v>815</v>
      </c>
      <c r="B55" s="5" t="s">
        <v>816</v>
      </c>
      <c r="C55" s="3" t="s">
        <v>682</v>
      </c>
      <c r="D55" s="3">
        <v>30</v>
      </c>
      <c r="E55" s="37"/>
      <c r="F55" s="36">
        <f t="shared" si="0"/>
        <v>0</v>
      </c>
    </row>
    <row r="56" spans="1:6" ht="21.75" customHeight="1">
      <c r="A56" s="3" t="s">
        <v>817</v>
      </c>
      <c r="B56" s="5" t="s">
        <v>818</v>
      </c>
      <c r="C56" s="3" t="s">
        <v>87</v>
      </c>
      <c r="D56" s="3">
        <v>29</v>
      </c>
      <c r="E56" s="37"/>
      <c r="F56" s="36">
        <f t="shared" si="0"/>
        <v>0</v>
      </c>
    </row>
    <row r="57" spans="1:6" ht="21.75" customHeight="1">
      <c r="A57" s="3" t="s">
        <v>819</v>
      </c>
      <c r="B57" s="5" t="s">
        <v>820</v>
      </c>
      <c r="C57" s="3" t="s">
        <v>64</v>
      </c>
      <c r="D57" s="3">
        <v>400</v>
      </c>
      <c r="E57" s="37"/>
      <c r="F57" s="36">
        <f t="shared" si="0"/>
        <v>0</v>
      </c>
    </row>
    <row r="58" spans="1:6" ht="21.75" customHeight="1">
      <c r="A58" s="3" t="s">
        <v>141</v>
      </c>
      <c r="B58" s="5" t="s">
        <v>821</v>
      </c>
      <c r="C58" s="3" t="s">
        <v>13</v>
      </c>
      <c r="D58" s="3"/>
      <c r="E58" s="36"/>
      <c r="F58" s="36">
        <f t="shared" si="0"/>
      </c>
    </row>
    <row r="59" spans="1:6" ht="21.75" customHeight="1">
      <c r="A59" s="3" t="s">
        <v>822</v>
      </c>
      <c r="B59" s="5" t="s">
        <v>823</v>
      </c>
      <c r="C59" s="3" t="s">
        <v>128</v>
      </c>
      <c r="D59" s="3">
        <v>36</v>
      </c>
      <c r="E59" s="37"/>
      <c r="F59" s="36">
        <f t="shared" si="0"/>
        <v>0</v>
      </c>
    </row>
    <row r="60" spans="1:6" ht="21.75" customHeight="1">
      <c r="A60" s="3" t="s">
        <v>824</v>
      </c>
      <c r="B60" s="5" t="s">
        <v>825</v>
      </c>
      <c r="C60" s="3" t="s">
        <v>64</v>
      </c>
      <c r="D60" s="3">
        <v>1800</v>
      </c>
      <c r="E60" s="37"/>
      <c r="F60" s="36">
        <f t="shared" si="0"/>
        <v>0</v>
      </c>
    </row>
    <row r="61" spans="1:6" ht="21.75" customHeight="1">
      <c r="A61" s="3" t="s">
        <v>826</v>
      </c>
      <c r="B61" s="5" t="s">
        <v>827</v>
      </c>
      <c r="C61" s="3" t="s">
        <v>128</v>
      </c>
      <c r="D61" s="3">
        <v>3</v>
      </c>
      <c r="E61" s="37"/>
      <c r="F61" s="36">
        <f t="shared" si="0"/>
        <v>0</v>
      </c>
    </row>
    <row r="62" spans="1:6" ht="24.75" customHeight="1">
      <c r="A62" s="56" t="s">
        <v>132</v>
      </c>
      <c r="B62" s="56"/>
      <c r="C62" s="56"/>
      <c r="D62" s="56"/>
      <c r="E62" s="56"/>
      <c r="F62" s="36">
        <f>ROUND(SUM(F5:F61),0)</f>
        <v>0</v>
      </c>
    </row>
  </sheetData>
  <sheetProtection password="C649" sheet="1" formatColumns="0" formatRows="0"/>
  <mergeCells count="4">
    <mergeCell ref="A1:F1"/>
    <mergeCell ref="A2:F2"/>
    <mergeCell ref="A3:F3"/>
    <mergeCell ref="A62:E62"/>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9.xml><?xml version="1.0" encoding="utf-8"?>
<worksheet xmlns="http://schemas.openxmlformats.org/spreadsheetml/2006/main" xmlns:r="http://schemas.openxmlformats.org/officeDocument/2006/relationships">
  <sheetPr>
    <tabColor theme="6"/>
  </sheetPr>
  <dimension ref="A1:F52"/>
  <sheetViews>
    <sheetView showZeros="0" view="pageBreakPreview" zoomScale="85" zoomScaleSheetLayoutView="85" zoomScalePageLayoutView="0" workbookViewId="0" topLeftCell="A1">
      <selection activeCell="D4" sqref="D1:D16384"/>
    </sheetView>
  </sheetViews>
  <sheetFormatPr defaultColWidth="8.00390625" defaultRowHeight="14.25"/>
  <cols>
    <col min="1" max="1" width="7.625" style="32" customWidth="1"/>
    <col min="2" max="2" width="28.625" style="32" customWidth="1"/>
    <col min="3" max="3" width="7.625" style="10" customWidth="1"/>
    <col min="4" max="4" width="9.625" style="10" customWidth="1"/>
    <col min="5" max="5" width="11.625" style="4" customWidth="1"/>
    <col min="6" max="6" width="14.625" style="10" customWidth="1"/>
    <col min="7" max="16384" width="8.00390625" style="29" customWidth="1"/>
  </cols>
  <sheetData>
    <row r="1" spans="1:6" s="41" customFormat="1" ht="24.75" customHeight="1">
      <c r="A1" s="55" t="s">
        <v>4</v>
      </c>
      <c r="B1" s="55"/>
      <c r="C1" s="55"/>
      <c r="D1" s="55"/>
      <c r="E1" s="55"/>
      <c r="F1" s="55"/>
    </row>
    <row r="2" spans="1:6" ht="19.5" customHeight="1">
      <c r="A2" s="54" t="s">
        <v>1157</v>
      </c>
      <c r="B2" s="54"/>
      <c r="C2" s="54"/>
      <c r="D2" s="54"/>
      <c r="E2" s="54"/>
      <c r="F2" s="54"/>
    </row>
    <row r="3" spans="1:6" s="41" customFormat="1" ht="24.75" customHeight="1">
      <c r="A3" s="47" t="s">
        <v>1166</v>
      </c>
      <c r="B3" s="47"/>
      <c r="C3" s="47"/>
      <c r="D3" s="47"/>
      <c r="E3" s="47"/>
      <c r="F3" s="47"/>
    </row>
    <row r="4" spans="1:6" s="41" customFormat="1" ht="21.75" customHeight="1">
      <c r="A4" s="6" t="s">
        <v>8</v>
      </c>
      <c r="B4" s="6" t="s">
        <v>9</v>
      </c>
      <c r="C4" s="6" t="s">
        <v>10</v>
      </c>
      <c r="D4" s="6" t="s">
        <v>11</v>
      </c>
      <c r="E4" s="6" t="s">
        <v>5</v>
      </c>
      <c r="F4" s="6" t="s">
        <v>1181</v>
      </c>
    </row>
    <row r="5" spans="1:6" ht="21.75" customHeight="1">
      <c r="A5" s="1" t="s">
        <v>828</v>
      </c>
      <c r="B5" s="30" t="s">
        <v>829</v>
      </c>
      <c r="C5" s="1" t="s">
        <v>13</v>
      </c>
      <c r="D5" s="1"/>
      <c r="E5" s="1"/>
      <c r="F5" s="1">
        <f>IF(D5="","",ROUND(ROUND(E5,2)*D5,0))</f>
      </c>
    </row>
    <row r="6" spans="1:6" ht="21.75" customHeight="1">
      <c r="A6" s="1" t="s">
        <v>830</v>
      </c>
      <c r="B6" s="30" t="s">
        <v>831</v>
      </c>
      <c r="C6" s="1" t="s">
        <v>530</v>
      </c>
      <c r="D6" s="1">
        <v>1</v>
      </c>
      <c r="E6" s="7"/>
      <c r="F6" s="1">
        <f aca="true" t="shared" si="0" ref="F6:F51">IF(D6="","",ROUND(ROUND(E6,2)*D6,0))</f>
        <v>0</v>
      </c>
    </row>
    <row r="7" spans="1:6" ht="21.75" customHeight="1">
      <c r="A7" s="1" t="s">
        <v>832</v>
      </c>
      <c r="B7" s="30" t="s">
        <v>831</v>
      </c>
      <c r="C7" s="1" t="s">
        <v>530</v>
      </c>
      <c r="D7" s="1">
        <v>1</v>
      </c>
      <c r="E7" s="7"/>
      <c r="F7" s="1">
        <f t="shared" si="0"/>
        <v>0</v>
      </c>
    </row>
    <row r="8" spans="1:6" ht="21.75" customHeight="1">
      <c r="A8" s="1" t="s">
        <v>833</v>
      </c>
      <c r="B8" s="30" t="s">
        <v>831</v>
      </c>
      <c r="C8" s="1" t="s">
        <v>530</v>
      </c>
      <c r="D8" s="1">
        <v>1</v>
      </c>
      <c r="E8" s="7"/>
      <c r="F8" s="1">
        <f t="shared" si="0"/>
        <v>0</v>
      </c>
    </row>
    <row r="9" spans="1:6" ht="21.75" customHeight="1">
      <c r="A9" s="1" t="s">
        <v>834</v>
      </c>
      <c r="B9" s="30" t="s">
        <v>831</v>
      </c>
      <c r="C9" s="1" t="s">
        <v>530</v>
      </c>
      <c r="D9" s="1">
        <v>1</v>
      </c>
      <c r="E9" s="7"/>
      <c r="F9" s="1">
        <f t="shared" si="0"/>
        <v>0</v>
      </c>
    </row>
    <row r="10" spans="1:6" ht="21.75" customHeight="1">
      <c r="A10" s="1" t="s">
        <v>835</v>
      </c>
      <c r="B10" s="30" t="s">
        <v>836</v>
      </c>
      <c r="C10" s="1" t="s">
        <v>136</v>
      </c>
      <c r="D10" s="1">
        <v>1</v>
      </c>
      <c r="E10" s="7"/>
      <c r="F10" s="1">
        <f t="shared" si="0"/>
        <v>0</v>
      </c>
    </row>
    <row r="11" spans="1:6" ht="21.75" customHeight="1">
      <c r="A11" s="1" t="s">
        <v>837</v>
      </c>
      <c r="B11" s="30" t="s">
        <v>838</v>
      </c>
      <c r="C11" s="1" t="s">
        <v>530</v>
      </c>
      <c r="D11" s="1">
        <v>1</v>
      </c>
      <c r="E11" s="7"/>
      <c r="F11" s="1">
        <f t="shared" si="0"/>
        <v>0</v>
      </c>
    </row>
    <row r="12" spans="1:6" ht="21.75" customHeight="1">
      <c r="A12" s="1" t="s">
        <v>839</v>
      </c>
      <c r="B12" s="30" t="s">
        <v>838</v>
      </c>
      <c r="C12" s="1" t="s">
        <v>530</v>
      </c>
      <c r="D12" s="1">
        <v>1</v>
      </c>
      <c r="E12" s="7"/>
      <c r="F12" s="1">
        <f t="shared" si="0"/>
        <v>0</v>
      </c>
    </row>
    <row r="13" spans="1:6" ht="21.75" customHeight="1">
      <c r="A13" s="1" t="s">
        <v>840</v>
      </c>
      <c r="B13" s="30" t="s">
        <v>838</v>
      </c>
      <c r="C13" s="1" t="s">
        <v>530</v>
      </c>
      <c r="D13" s="1">
        <v>1</v>
      </c>
      <c r="E13" s="7"/>
      <c r="F13" s="1">
        <f t="shared" si="0"/>
        <v>0</v>
      </c>
    </row>
    <row r="14" spans="1:6" ht="21.75" customHeight="1">
      <c r="A14" s="1" t="s">
        <v>841</v>
      </c>
      <c r="B14" s="30" t="s">
        <v>838</v>
      </c>
      <c r="C14" s="1" t="s">
        <v>530</v>
      </c>
      <c r="D14" s="1">
        <v>5</v>
      </c>
      <c r="E14" s="7"/>
      <c r="F14" s="1">
        <f t="shared" si="0"/>
        <v>0</v>
      </c>
    </row>
    <row r="15" spans="1:6" ht="21.75" customHeight="1">
      <c r="A15" s="1" t="s">
        <v>842</v>
      </c>
      <c r="B15" s="30" t="s">
        <v>838</v>
      </c>
      <c r="C15" s="1" t="s">
        <v>530</v>
      </c>
      <c r="D15" s="1">
        <v>1</v>
      </c>
      <c r="E15" s="7"/>
      <c r="F15" s="1">
        <f t="shared" si="0"/>
        <v>0</v>
      </c>
    </row>
    <row r="16" spans="1:6" ht="21.75" customHeight="1">
      <c r="A16" s="1" t="s">
        <v>843</v>
      </c>
      <c r="B16" s="30" t="s">
        <v>844</v>
      </c>
      <c r="C16" s="1" t="s">
        <v>136</v>
      </c>
      <c r="D16" s="1">
        <v>1</v>
      </c>
      <c r="E16" s="7"/>
      <c r="F16" s="1">
        <f t="shared" si="0"/>
        <v>0</v>
      </c>
    </row>
    <row r="17" spans="1:6" ht="21.75" customHeight="1">
      <c r="A17" s="1" t="s">
        <v>845</v>
      </c>
      <c r="B17" s="30" t="s">
        <v>846</v>
      </c>
      <c r="C17" s="1" t="s">
        <v>136</v>
      </c>
      <c r="D17" s="1">
        <v>1</v>
      </c>
      <c r="E17" s="7"/>
      <c r="F17" s="1">
        <f t="shared" si="0"/>
        <v>0</v>
      </c>
    </row>
    <row r="18" spans="1:6" ht="21.75" customHeight="1">
      <c r="A18" s="1" t="s">
        <v>847</v>
      </c>
      <c r="B18" s="30" t="s">
        <v>848</v>
      </c>
      <c r="C18" s="1" t="s">
        <v>136</v>
      </c>
      <c r="D18" s="1">
        <v>1</v>
      </c>
      <c r="E18" s="9"/>
      <c r="F18" s="1">
        <f t="shared" si="0"/>
        <v>0</v>
      </c>
    </row>
    <row r="19" spans="1:6" ht="21.75" customHeight="1">
      <c r="A19" s="1" t="s">
        <v>849</v>
      </c>
      <c r="B19" s="30" t="s">
        <v>850</v>
      </c>
      <c r="C19" s="1" t="s">
        <v>64</v>
      </c>
      <c r="D19" s="1">
        <v>15</v>
      </c>
      <c r="E19" s="7"/>
      <c r="F19" s="1">
        <f t="shared" si="0"/>
        <v>0</v>
      </c>
    </row>
    <row r="20" spans="1:6" ht="21.75" customHeight="1">
      <c r="A20" s="1" t="s">
        <v>851</v>
      </c>
      <c r="B20" s="30" t="s">
        <v>852</v>
      </c>
      <c r="C20" s="1" t="s">
        <v>64</v>
      </c>
      <c r="D20" s="1">
        <v>250</v>
      </c>
      <c r="E20" s="7"/>
      <c r="F20" s="1">
        <f t="shared" si="0"/>
        <v>0</v>
      </c>
    </row>
    <row r="21" spans="1:6" ht="21.75" customHeight="1">
      <c r="A21" s="1" t="s">
        <v>853</v>
      </c>
      <c r="B21" s="30" t="s">
        <v>854</v>
      </c>
      <c r="C21" s="1" t="s">
        <v>64</v>
      </c>
      <c r="D21" s="1">
        <v>60</v>
      </c>
      <c r="E21" s="7"/>
      <c r="F21" s="1">
        <f t="shared" si="0"/>
        <v>0</v>
      </c>
    </row>
    <row r="22" spans="1:6" ht="21.75" customHeight="1">
      <c r="A22" s="1" t="s">
        <v>855</v>
      </c>
      <c r="B22" s="30" t="s">
        <v>854</v>
      </c>
      <c r="C22" s="1" t="s">
        <v>64</v>
      </c>
      <c r="D22" s="1">
        <v>90</v>
      </c>
      <c r="E22" s="7"/>
      <c r="F22" s="1">
        <f t="shared" si="0"/>
        <v>0</v>
      </c>
    </row>
    <row r="23" spans="1:6" ht="21.75" customHeight="1">
      <c r="A23" s="1" t="s">
        <v>856</v>
      </c>
      <c r="B23" s="30" t="s">
        <v>857</v>
      </c>
      <c r="C23" s="1" t="s">
        <v>0</v>
      </c>
      <c r="D23" s="1">
        <v>150</v>
      </c>
      <c r="E23" s="7"/>
      <c r="F23" s="1">
        <f t="shared" si="0"/>
        <v>0</v>
      </c>
    </row>
    <row r="24" spans="1:6" ht="21.75" customHeight="1">
      <c r="A24" s="1" t="s">
        <v>858</v>
      </c>
      <c r="B24" s="30" t="s">
        <v>731</v>
      </c>
      <c r="C24" s="1" t="s">
        <v>87</v>
      </c>
      <c r="D24" s="1">
        <v>300</v>
      </c>
      <c r="E24" s="7"/>
      <c r="F24" s="1">
        <f t="shared" si="0"/>
        <v>0</v>
      </c>
    </row>
    <row r="25" spans="1:6" ht="21.75" customHeight="1">
      <c r="A25" s="1" t="s">
        <v>859</v>
      </c>
      <c r="B25" s="30" t="s">
        <v>150</v>
      </c>
      <c r="C25" s="1" t="s">
        <v>64</v>
      </c>
      <c r="D25" s="1">
        <v>250</v>
      </c>
      <c r="E25" s="7"/>
      <c r="F25" s="1">
        <f t="shared" si="0"/>
        <v>0</v>
      </c>
    </row>
    <row r="26" spans="1:6" ht="21.75" customHeight="1">
      <c r="A26" s="1" t="s">
        <v>860</v>
      </c>
      <c r="B26" s="30" t="s">
        <v>861</v>
      </c>
      <c r="C26" s="1" t="s">
        <v>13</v>
      </c>
      <c r="D26" s="1"/>
      <c r="E26" s="1"/>
      <c r="F26" s="1">
        <f t="shared" si="0"/>
      </c>
    </row>
    <row r="27" spans="1:6" ht="21.75" customHeight="1">
      <c r="A27" s="1" t="s">
        <v>862</v>
      </c>
      <c r="B27" s="30" t="s">
        <v>831</v>
      </c>
      <c r="C27" s="1" t="s">
        <v>530</v>
      </c>
      <c r="D27" s="1">
        <v>1</v>
      </c>
      <c r="E27" s="7"/>
      <c r="F27" s="1">
        <f t="shared" si="0"/>
        <v>0</v>
      </c>
    </row>
    <row r="28" spans="1:6" ht="21.75" customHeight="1">
      <c r="A28" s="1" t="s">
        <v>863</v>
      </c>
      <c r="B28" s="30" t="s">
        <v>831</v>
      </c>
      <c r="C28" s="1" t="s">
        <v>530</v>
      </c>
      <c r="D28" s="1">
        <v>1</v>
      </c>
      <c r="E28" s="7"/>
      <c r="F28" s="1">
        <f t="shared" si="0"/>
        <v>0</v>
      </c>
    </row>
    <row r="29" spans="1:6" ht="21.75" customHeight="1">
      <c r="A29" s="1" t="s">
        <v>864</v>
      </c>
      <c r="B29" s="30" t="s">
        <v>831</v>
      </c>
      <c r="C29" s="1" t="s">
        <v>530</v>
      </c>
      <c r="D29" s="1">
        <v>1</v>
      </c>
      <c r="E29" s="7"/>
      <c r="F29" s="1">
        <f t="shared" si="0"/>
        <v>0</v>
      </c>
    </row>
    <row r="30" spans="1:6" ht="21.75" customHeight="1">
      <c r="A30" s="1" t="s">
        <v>865</v>
      </c>
      <c r="B30" s="30" t="s">
        <v>831</v>
      </c>
      <c r="C30" s="1" t="s">
        <v>530</v>
      </c>
      <c r="D30" s="1">
        <v>1</v>
      </c>
      <c r="E30" s="7"/>
      <c r="F30" s="1">
        <f t="shared" si="0"/>
        <v>0</v>
      </c>
    </row>
    <row r="31" spans="1:6" ht="21.75" customHeight="1">
      <c r="A31" s="1" t="s">
        <v>866</v>
      </c>
      <c r="B31" s="30" t="s">
        <v>836</v>
      </c>
      <c r="C31" s="1" t="s">
        <v>136</v>
      </c>
      <c r="D31" s="1">
        <v>1</v>
      </c>
      <c r="E31" s="7"/>
      <c r="F31" s="1">
        <f t="shared" si="0"/>
        <v>0</v>
      </c>
    </row>
    <row r="32" spans="1:6" ht="21.75" customHeight="1">
      <c r="A32" s="1" t="s">
        <v>867</v>
      </c>
      <c r="B32" s="30" t="s">
        <v>838</v>
      </c>
      <c r="C32" s="1" t="s">
        <v>530</v>
      </c>
      <c r="D32" s="1">
        <v>1</v>
      </c>
      <c r="E32" s="7"/>
      <c r="F32" s="1">
        <f t="shared" si="0"/>
        <v>0</v>
      </c>
    </row>
    <row r="33" spans="1:6" ht="21.75" customHeight="1">
      <c r="A33" s="1" t="s">
        <v>868</v>
      </c>
      <c r="B33" s="30" t="s">
        <v>838</v>
      </c>
      <c r="C33" s="1" t="s">
        <v>530</v>
      </c>
      <c r="D33" s="1">
        <v>1</v>
      </c>
      <c r="E33" s="7"/>
      <c r="F33" s="1">
        <f t="shared" si="0"/>
        <v>0</v>
      </c>
    </row>
    <row r="34" spans="1:6" ht="21.75" customHeight="1">
      <c r="A34" s="1" t="s">
        <v>869</v>
      </c>
      <c r="B34" s="30" t="s">
        <v>838</v>
      </c>
      <c r="C34" s="1" t="s">
        <v>530</v>
      </c>
      <c r="D34" s="1">
        <v>1</v>
      </c>
      <c r="E34" s="7"/>
      <c r="F34" s="1">
        <f t="shared" si="0"/>
        <v>0</v>
      </c>
    </row>
    <row r="35" spans="1:6" ht="21.75" customHeight="1">
      <c r="A35" s="1" t="s">
        <v>870</v>
      </c>
      <c r="B35" s="30" t="s">
        <v>838</v>
      </c>
      <c r="C35" s="1" t="s">
        <v>530</v>
      </c>
      <c r="D35" s="1">
        <v>2</v>
      </c>
      <c r="E35" s="9"/>
      <c r="F35" s="1">
        <f t="shared" si="0"/>
        <v>0</v>
      </c>
    </row>
    <row r="36" spans="1:6" ht="21.75" customHeight="1">
      <c r="A36" s="1" t="s">
        <v>871</v>
      </c>
      <c r="B36" s="30" t="s">
        <v>838</v>
      </c>
      <c r="C36" s="1" t="s">
        <v>530</v>
      </c>
      <c r="D36" s="1">
        <v>2</v>
      </c>
      <c r="E36" s="7"/>
      <c r="F36" s="1">
        <f t="shared" si="0"/>
        <v>0</v>
      </c>
    </row>
    <row r="37" spans="1:6" ht="21.75" customHeight="1">
      <c r="A37" s="1" t="s">
        <v>872</v>
      </c>
      <c r="B37" s="30" t="s">
        <v>844</v>
      </c>
      <c r="C37" s="1" t="s">
        <v>136</v>
      </c>
      <c r="D37" s="1">
        <v>1</v>
      </c>
      <c r="E37" s="7"/>
      <c r="F37" s="1">
        <f t="shared" si="0"/>
        <v>0</v>
      </c>
    </row>
    <row r="38" spans="1:6" ht="21.75" customHeight="1">
      <c r="A38" s="1" t="s">
        <v>873</v>
      </c>
      <c r="B38" s="30" t="s">
        <v>846</v>
      </c>
      <c r="C38" s="1" t="s">
        <v>136</v>
      </c>
      <c r="D38" s="1">
        <v>1</v>
      </c>
      <c r="E38" s="7"/>
      <c r="F38" s="1">
        <f t="shared" si="0"/>
        <v>0</v>
      </c>
    </row>
    <row r="39" spans="1:6" ht="21.75" customHeight="1">
      <c r="A39" s="1" t="s">
        <v>874</v>
      </c>
      <c r="B39" s="30" t="s">
        <v>848</v>
      </c>
      <c r="C39" s="1" t="s">
        <v>136</v>
      </c>
      <c r="D39" s="1">
        <v>1</v>
      </c>
      <c r="E39" s="9"/>
      <c r="F39" s="1">
        <f t="shared" si="0"/>
        <v>0</v>
      </c>
    </row>
    <row r="40" spans="1:6" ht="21.75" customHeight="1">
      <c r="A40" s="1" t="s">
        <v>875</v>
      </c>
      <c r="B40" s="30" t="s">
        <v>850</v>
      </c>
      <c r="C40" s="1" t="s">
        <v>64</v>
      </c>
      <c r="D40" s="1">
        <v>15</v>
      </c>
      <c r="E40" s="9"/>
      <c r="F40" s="1">
        <f t="shared" si="0"/>
        <v>0</v>
      </c>
    </row>
    <row r="41" spans="1:6" ht="21.75" customHeight="1">
      <c r="A41" s="1" t="s">
        <v>876</v>
      </c>
      <c r="B41" s="30" t="s">
        <v>852</v>
      </c>
      <c r="C41" s="1" t="s">
        <v>64</v>
      </c>
      <c r="D41" s="1">
        <v>250</v>
      </c>
      <c r="E41" s="7"/>
      <c r="F41" s="1">
        <f t="shared" si="0"/>
        <v>0</v>
      </c>
    </row>
    <row r="42" spans="1:6" ht="21.75" customHeight="1">
      <c r="A42" s="1" t="s">
        <v>877</v>
      </c>
      <c r="B42" s="30" t="s">
        <v>854</v>
      </c>
      <c r="C42" s="1" t="s">
        <v>64</v>
      </c>
      <c r="D42" s="1">
        <v>60</v>
      </c>
      <c r="E42" s="7"/>
      <c r="F42" s="1">
        <f t="shared" si="0"/>
        <v>0</v>
      </c>
    </row>
    <row r="43" spans="1:6" ht="21.75" customHeight="1">
      <c r="A43" s="1" t="s">
        <v>878</v>
      </c>
      <c r="B43" s="30" t="s">
        <v>854</v>
      </c>
      <c r="C43" s="1" t="s">
        <v>64</v>
      </c>
      <c r="D43" s="1">
        <v>60</v>
      </c>
      <c r="E43" s="7"/>
      <c r="F43" s="1">
        <f t="shared" si="0"/>
        <v>0</v>
      </c>
    </row>
    <row r="44" spans="1:6" ht="21.75" customHeight="1">
      <c r="A44" s="1" t="s">
        <v>879</v>
      </c>
      <c r="B44" s="30" t="s">
        <v>857</v>
      </c>
      <c r="C44" s="1" t="s">
        <v>0</v>
      </c>
      <c r="D44" s="1">
        <v>150</v>
      </c>
      <c r="E44" s="7"/>
      <c r="F44" s="1">
        <f t="shared" si="0"/>
        <v>0</v>
      </c>
    </row>
    <row r="45" spans="1:6" ht="21.75" customHeight="1">
      <c r="A45" s="1" t="s">
        <v>880</v>
      </c>
      <c r="B45" s="30" t="s">
        <v>731</v>
      </c>
      <c r="C45" s="1" t="s">
        <v>87</v>
      </c>
      <c r="D45" s="1">
        <v>150</v>
      </c>
      <c r="E45" s="7"/>
      <c r="F45" s="1">
        <f t="shared" si="0"/>
        <v>0</v>
      </c>
    </row>
    <row r="46" spans="1:6" ht="21.75" customHeight="1">
      <c r="A46" s="1" t="s">
        <v>881</v>
      </c>
      <c r="B46" s="30" t="s">
        <v>150</v>
      </c>
      <c r="C46" s="1" t="s">
        <v>64</v>
      </c>
      <c r="D46" s="1">
        <v>120</v>
      </c>
      <c r="E46" s="7"/>
      <c r="F46" s="1">
        <f t="shared" si="0"/>
        <v>0</v>
      </c>
    </row>
    <row r="47" spans="1:6" ht="21.75" customHeight="1">
      <c r="A47" s="1" t="s">
        <v>882</v>
      </c>
      <c r="B47" s="30" t="s">
        <v>883</v>
      </c>
      <c r="C47" s="1" t="s">
        <v>149</v>
      </c>
      <c r="D47" s="1">
        <v>8</v>
      </c>
      <c r="E47" s="7"/>
      <c r="F47" s="1">
        <f t="shared" si="0"/>
        <v>0</v>
      </c>
    </row>
    <row r="48" spans="1:6" ht="21.75" customHeight="1">
      <c r="A48" s="1" t="s">
        <v>884</v>
      </c>
      <c r="B48" s="30" t="s">
        <v>885</v>
      </c>
      <c r="C48" s="1" t="s">
        <v>149</v>
      </c>
      <c r="D48" s="1">
        <v>16</v>
      </c>
      <c r="E48" s="7"/>
      <c r="F48" s="1">
        <f t="shared" si="0"/>
        <v>0</v>
      </c>
    </row>
    <row r="49" spans="1:6" ht="21.75" customHeight="1">
      <c r="A49" s="1" t="s">
        <v>886</v>
      </c>
      <c r="B49" s="30" t="s">
        <v>887</v>
      </c>
      <c r="C49" s="1" t="s">
        <v>149</v>
      </c>
      <c r="D49" s="1">
        <v>2</v>
      </c>
      <c r="E49" s="9"/>
      <c r="F49" s="1">
        <f t="shared" si="0"/>
        <v>0</v>
      </c>
    </row>
    <row r="50" spans="1:6" ht="21.75" customHeight="1">
      <c r="A50" s="1" t="s">
        <v>888</v>
      </c>
      <c r="B50" s="30" t="s">
        <v>889</v>
      </c>
      <c r="C50" s="1" t="s">
        <v>890</v>
      </c>
      <c r="D50" s="1">
        <v>2</v>
      </c>
      <c r="E50" s="9"/>
      <c r="F50" s="1">
        <f t="shared" si="0"/>
        <v>0</v>
      </c>
    </row>
    <row r="51" spans="1:6" ht="21.75" customHeight="1">
      <c r="A51" s="1" t="s">
        <v>891</v>
      </c>
      <c r="B51" s="30" t="s">
        <v>892</v>
      </c>
      <c r="C51" s="1" t="s">
        <v>149</v>
      </c>
      <c r="D51" s="1">
        <v>2</v>
      </c>
      <c r="E51" s="9"/>
      <c r="F51" s="1">
        <f t="shared" si="0"/>
        <v>0</v>
      </c>
    </row>
    <row r="52" spans="1:6" ht="24.75" customHeight="1">
      <c r="A52" s="56" t="s">
        <v>893</v>
      </c>
      <c r="B52" s="56"/>
      <c r="C52" s="56"/>
      <c r="D52" s="56"/>
      <c r="E52" s="56"/>
      <c r="F52" s="36">
        <f>ROUND(SUM(F5:F51),0)</f>
        <v>0</v>
      </c>
    </row>
  </sheetData>
  <sheetProtection password="C649" sheet="1" formatColumns="0" formatRows="0"/>
  <mergeCells count="4">
    <mergeCell ref="A1:F1"/>
    <mergeCell ref="A2:F2"/>
    <mergeCell ref="A3:F3"/>
    <mergeCell ref="A52:E52"/>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2019-05-12T14:30:13Z</cp:lastPrinted>
  <dcterms:created xsi:type="dcterms:W3CDTF">2001-08-22T08:49:14Z</dcterms:created>
  <dcterms:modified xsi:type="dcterms:W3CDTF">2019-05-28T07:19:54Z</dcterms:modified>
  <cp:category/>
  <cp:version/>
  <cp:contentType/>
  <cp:contentStatus/>
</cp:coreProperties>
</file>